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sanford\Downloads\"/>
    </mc:Choice>
  </mc:AlternateContent>
  <xr:revisionPtr revIDLastSave="0" documentId="8_{7376FA75-6B10-4E2C-BC9F-8B712C7231A3}" xr6:coauthVersionLast="47" xr6:coauthVersionMax="47" xr10:uidLastSave="{00000000-0000-0000-0000-000000000000}"/>
  <workbookProtection workbookAlgorithmName="SHA-512" workbookHashValue="R2b7GLJVxuE0XVfSLGWiVXMotRWyF7K7iFGrPD7oNgVjz/imz7bSZifDyQxeTGV9BUD3yEaUB8ZutlcsSqDdDQ==" workbookSaltValue="xlnehHl9mBw43kwBoBFOKQ==" workbookSpinCount="100000" lockStructure="1"/>
  <bookViews>
    <workbookView xWindow="-240" yWindow="2220" windowWidth="57840" windowHeight="23640" activeTab="1" xr2:uid="{00000000-000D-0000-FFFF-FFFF00000000}"/>
  </bookViews>
  <sheets>
    <sheet name="WHOLESALE PRICE - 20 PACK NSM" sheetId="1" r:id="rId1"/>
    <sheet name="WHOLESALE PRICE - 25 PACK NS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" i="2" l="1"/>
  <c r="K19" i="2"/>
  <c r="H20" i="2"/>
  <c r="H21" i="2"/>
  <c r="H22" i="2"/>
  <c r="H23" i="2"/>
  <c r="H19" i="2"/>
  <c r="K11" i="2"/>
  <c r="K12" i="2"/>
  <c r="K13" i="2"/>
  <c r="K14" i="2"/>
  <c r="K10" i="2"/>
  <c r="H11" i="2"/>
  <c r="H12" i="2"/>
  <c r="H13" i="2"/>
  <c r="H14" i="2"/>
  <c r="H10" i="2"/>
  <c r="R10" i="1"/>
  <c r="Q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10" i="1"/>
  <c r="M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10" i="1"/>
  <c r="I38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10" i="1"/>
  <c r="I11" i="1" l="1"/>
  <c r="I10" i="1"/>
  <c r="J10" i="1" s="1"/>
  <c r="D14" i="2" l="1"/>
  <c r="E14" i="2" s="1"/>
  <c r="G14" i="2" s="1"/>
  <c r="D13" i="2"/>
  <c r="D12" i="2"/>
  <c r="E12" i="2" s="1"/>
  <c r="G12" i="2" s="1"/>
  <c r="D11" i="2"/>
  <c r="E11" i="2" s="1"/>
  <c r="G11" i="2" s="1"/>
  <c r="D23" i="2"/>
  <c r="E23" i="2" s="1"/>
  <c r="G23" i="2" s="1"/>
  <c r="D22" i="2"/>
  <c r="E22" i="2" s="1"/>
  <c r="G22" i="2" s="1"/>
  <c r="D21" i="2"/>
  <c r="E21" i="2" s="1"/>
  <c r="G21" i="2" s="1"/>
  <c r="D20" i="2"/>
  <c r="E20" i="2" s="1"/>
  <c r="G20" i="2" s="1"/>
  <c r="D19" i="2"/>
  <c r="E19" i="2" s="1"/>
  <c r="G19" i="2" s="1"/>
  <c r="E13" i="2"/>
  <c r="G13" i="2" s="1"/>
  <c r="D10" i="2"/>
  <c r="E10" i="2" s="1"/>
  <c r="G10" i="2" s="1"/>
  <c r="D10" i="1"/>
  <c r="E10" i="1" s="1"/>
  <c r="G10" i="1" s="1"/>
  <c r="D59" i="1"/>
  <c r="E59" i="1" s="1"/>
  <c r="G59" i="1" s="1"/>
  <c r="D58" i="1"/>
  <c r="E58" i="1" s="1"/>
  <c r="G58" i="1" s="1"/>
  <c r="D57" i="1"/>
  <c r="E57" i="1" s="1"/>
  <c r="G57" i="1" s="1"/>
  <c r="D56" i="1"/>
  <c r="E56" i="1" s="1"/>
  <c r="G56" i="1" s="1"/>
  <c r="D55" i="1"/>
  <c r="E55" i="1" s="1"/>
  <c r="G55" i="1" s="1"/>
  <c r="D54" i="1"/>
  <c r="E54" i="1" s="1"/>
  <c r="G54" i="1" s="1"/>
  <c r="D53" i="1"/>
  <c r="E53" i="1" s="1"/>
  <c r="G53" i="1" s="1"/>
  <c r="D52" i="1"/>
  <c r="E52" i="1" s="1"/>
  <c r="G52" i="1" s="1"/>
  <c r="D51" i="1"/>
  <c r="E51" i="1" s="1"/>
  <c r="G51" i="1" s="1"/>
  <c r="D50" i="1"/>
  <c r="E50" i="1" s="1"/>
  <c r="G50" i="1" s="1"/>
  <c r="D49" i="1"/>
  <c r="E49" i="1" s="1"/>
  <c r="G49" i="1" s="1"/>
  <c r="D48" i="1"/>
  <c r="E48" i="1" s="1"/>
  <c r="G48" i="1" s="1"/>
  <c r="D47" i="1"/>
  <c r="E47" i="1" s="1"/>
  <c r="G47" i="1" s="1"/>
  <c r="D46" i="1"/>
  <c r="E46" i="1" s="1"/>
  <c r="G46" i="1" s="1"/>
  <c r="D45" i="1"/>
  <c r="E45" i="1" s="1"/>
  <c r="G45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D40" i="1"/>
  <c r="E40" i="1" s="1"/>
  <c r="G40" i="1" s="1"/>
  <c r="D39" i="1"/>
  <c r="E39" i="1" s="1"/>
  <c r="G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L29" i="1" l="1"/>
  <c r="L44" i="1"/>
  <c r="I56" i="1"/>
  <c r="J56" i="1" s="1"/>
  <c r="L14" i="1"/>
  <c r="L18" i="1"/>
  <c r="L22" i="1"/>
  <c r="L26" i="1"/>
  <c r="L30" i="1"/>
  <c r="J38" i="1"/>
  <c r="I41" i="1"/>
  <c r="J41" i="1" s="1"/>
  <c r="L47" i="1"/>
  <c r="I59" i="1"/>
  <c r="J59" i="1" s="1"/>
  <c r="I49" i="1"/>
  <c r="J49" i="1" s="1"/>
  <c r="L49" i="1"/>
  <c r="I40" i="1"/>
  <c r="J40" i="1" s="1"/>
  <c r="I51" i="1"/>
  <c r="J51" i="1" s="1"/>
  <c r="M51" i="1" s="1"/>
  <c r="L51" i="1"/>
  <c r="I42" i="1"/>
  <c r="J42" i="1" s="1"/>
  <c r="L34" i="1"/>
  <c r="K21" i="2"/>
  <c r="L21" i="2" s="1"/>
  <c r="I21" i="2"/>
  <c r="J21" i="2" s="1"/>
  <c r="M21" i="2" s="1"/>
  <c r="L11" i="2"/>
  <c r="I11" i="2"/>
  <c r="J11" i="2" s="1"/>
  <c r="M11" i="2" s="1"/>
  <c r="L12" i="2"/>
  <c r="I12" i="2"/>
  <c r="J12" i="2" s="1"/>
  <c r="M12" i="2" s="1"/>
  <c r="I20" i="2"/>
  <c r="J20" i="2" s="1"/>
  <c r="M20" i="2" s="1"/>
  <c r="K20" i="2"/>
  <c r="L20" i="2" s="1"/>
  <c r="I13" i="2"/>
  <c r="J13" i="2" s="1"/>
  <c r="M13" i="2" s="1"/>
  <c r="L13" i="2"/>
  <c r="I10" i="2"/>
  <c r="L10" i="2"/>
  <c r="I14" i="2"/>
  <c r="J14" i="2" s="1"/>
  <c r="M14" i="2" s="1"/>
  <c r="L14" i="2"/>
  <c r="K22" i="2"/>
  <c r="L22" i="2" s="1"/>
  <c r="I22" i="2"/>
  <c r="J22" i="2" s="1"/>
  <c r="M22" i="2" s="1"/>
  <c r="L19" i="2"/>
  <c r="I19" i="2"/>
  <c r="J19" i="2" s="1"/>
  <c r="M19" i="2" s="1"/>
  <c r="I23" i="2"/>
  <c r="J23" i="2" s="1"/>
  <c r="M23" i="2" s="1"/>
  <c r="K23" i="2"/>
  <c r="L23" i="2" s="1"/>
  <c r="I13" i="1"/>
  <c r="J13" i="1" s="1"/>
  <c r="M13" i="1" s="1"/>
  <c r="L13" i="1"/>
  <c r="L16" i="1"/>
  <c r="I16" i="1"/>
  <c r="J16" i="1" s="1"/>
  <c r="M16" i="1" s="1"/>
  <c r="I21" i="1"/>
  <c r="J21" i="1" s="1"/>
  <c r="M21" i="1" s="1"/>
  <c r="L21" i="1"/>
  <c r="L11" i="1"/>
  <c r="J11" i="1"/>
  <c r="M11" i="1" s="1"/>
  <c r="L12" i="1"/>
  <c r="I12" i="1"/>
  <c r="J12" i="1" s="1"/>
  <c r="M12" i="1" s="1"/>
  <c r="I17" i="1"/>
  <c r="J17" i="1" s="1"/>
  <c r="M17" i="1" s="1"/>
  <c r="L17" i="1"/>
  <c r="L20" i="1"/>
  <c r="I20" i="1"/>
  <c r="J20" i="1" s="1"/>
  <c r="M20" i="1" s="1"/>
  <c r="I25" i="1"/>
  <c r="J25" i="1" s="1"/>
  <c r="M25" i="1" s="1"/>
  <c r="L25" i="1"/>
  <c r="L28" i="1"/>
  <c r="I28" i="1"/>
  <c r="J28" i="1" s="1"/>
  <c r="M28" i="1" s="1"/>
  <c r="I50" i="1"/>
  <c r="J50" i="1" s="1"/>
  <c r="M50" i="1" s="1"/>
  <c r="L50" i="1"/>
  <c r="L10" i="1"/>
  <c r="L24" i="1"/>
  <c r="I24" i="1"/>
  <c r="J24" i="1" s="1"/>
  <c r="M24" i="1" s="1"/>
  <c r="I15" i="1"/>
  <c r="J15" i="1" s="1"/>
  <c r="M15" i="1" s="1"/>
  <c r="L54" i="1"/>
  <c r="I31" i="1"/>
  <c r="J31" i="1" s="1"/>
  <c r="M31" i="1" s="1"/>
  <c r="L31" i="1"/>
  <c r="I35" i="1"/>
  <c r="J35" i="1" s="1"/>
  <c r="M35" i="1" s="1"/>
  <c r="L41" i="1"/>
  <c r="L45" i="1"/>
  <c r="I45" i="1"/>
  <c r="J45" i="1" s="1"/>
  <c r="M45" i="1" s="1"/>
  <c r="I52" i="1"/>
  <c r="J52" i="1" s="1"/>
  <c r="M52" i="1" s="1"/>
  <c r="L52" i="1"/>
  <c r="L56" i="1"/>
  <c r="I23" i="1"/>
  <c r="J23" i="1" s="1"/>
  <c r="M23" i="1" s="1"/>
  <c r="I27" i="1"/>
  <c r="J27" i="1" s="1"/>
  <c r="M27" i="1" s="1"/>
  <c r="L48" i="1"/>
  <c r="I48" i="1"/>
  <c r="J48" i="1" s="1"/>
  <c r="M48" i="1" s="1"/>
  <c r="I14" i="1"/>
  <c r="J14" i="1" s="1"/>
  <c r="M14" i="1" s="1"/>
  <c r="I18" i="1"/>
  <c r="J18" i="1" s="1"/>
  <c r="M18" i="1" s="1"/>
  <c r="I22" i="1"/>
  <c r="J22" i="1" s="1"/>
  <c r="M22" i="1" s="1"/>
  <c r="I30" i="1"/>
  <c r="J30" i="1" s="1"/>
  <c r="M30" i="1" s="1"/>
  <c r="L32" i="1"/>
  <c r="L35" i="1"/>
  <c r="L38" i="1"/>
  <c r="I44" i="1"/>
  <c r="J44" i="1" s="1"/>
  <c r="M44" i="1" s="1"/>
  <c r="L53" i="1"/>
  <c r="I53" i="1"/>
  <c r="J53" i="1" s="1"/>
  <c r="M53" i="1" s="1"/>
  <c r="I54" i="1"/>
  <c r="J54" i="1" s="1"/>
  <c r="M54" i="1" s="1"/>
  <c r="I55" i="1"/>
  <c r="J55" i="1" s="1"/>
  <c r="M55" i="1" s="1"/>
  <c r="L55" i="1"/>
  <c r="I57" i="1"/>
  <c r="J57" i="1" s="1"/>
  <c r="M57" i="1" s="1"/>
  <c r="I58" i="1"/>
  <c r="J58" i="1" s="1"/>
  <c r="M58" i="1" s="1"/>
  <c r="L58" i="1"/>
  <c r="I19" i="1"/>
  <c r="J19" i="1" s="1"/>
  <c r="M19" i="1" s="1"/>
  <c r="I33" i="1"/>
  <c r="J33" i="1" s="1"/>
  <c r="M33" i="1" s="1"/>
  <c r="I36" i="1"/>
  <c r="J36" i="1" s="1"/>
  <c r="M36" i="1" s="1"/>
  <c r="L36" i="1"/>
  <c r="L15" i="1"/>
  <c r="L19" i="1"/>
  <c r="L23" i="1"/>
  <c r="L27" i="1"/>
  <c r="I32" i="1"/>
  <c r="J32" i="1" s="1"/>
  <c r="M32" i="1" s="1"/>
  <c r="L33" i="1"/>
  <c r="L37" i="1"/>
  <c r="I37" i="1"/>
  <c r="J37" i="1" s="1"/>
  <c r="M37" i="1" s="1"/>
  <c r="I39" i="1"/>
  <c r="J39" i="1" s="1"/>
  <c r="M39" i="1" s="1"/>
  <c r="L39" i="1"/>
  <c r="L43" i="1"/>
  <c r="I43" i="1"/>
  <c r="J43" i="1" s="1"/>
  <c r="M43" i="1" s="1"/>
  <c r="L46" i="1"/>
  <c r="I46" i="1"/>
  <c r="J46" i="1" s="1"/>
  <c r="M46" i="1" s="1"/>
  <c r="L57" i="1"/>
  <c r="M49" i="1"/>
  <c r="L59" i="1"/>
  <c r="N49" i="1" l="1"/>
  <c r="N13" i="2"/>
  <c r="O13" i="2" s="1"/>
  <c r="P13" i="2" s="1"/>
  <c r="Q13" i="2" s="1"/>
  <c r="R13" i="2" s="1"/>
  <c r="N30" i="1"/>
  <c r="P30" i="1" s="1"/>
  <c r="Q30" i="1" s="1"/>
  <c r="R30" i="1" s="1"/>
  <c r="N14" i="1"/>
  <c r="P14" i="1" s="1"/>
  <c r="Q14" i="1" s="1"/>
  <c r="R14" i="1" s="1"/>
  <c r="M59" i="1"/>
  <c r="N59" i="1" s="1"/>
  <c r="M38" i="1"/>
  <c r="N38" i="1" s="1"/>
  <c r="P38" i="1" s="1"/>
  <c r="Q38" i="1" s="1"/>
  <c r="R38" i="1" s="1"/>
  <c r="I26" i="1"/>
  <c r="J26" i="1" s="1"/>
  <c r="M26" i="1" s="1"/>
  <c r="N26" i="1" s="1"/>
  <c r="P26" i="1" s="1"/>
  <c r="Q26" i="1" s="1"/>
  <c r="R26" i="1" s="1"/>
  <c r="M56" i="1"/>
  <c r="N56" i="1" s="1"/>
  <c r="I47" i="1"/>
  <c r="J47" i="1" s="1"/>
  <c r="M47" i="1" s="1"/>
  <c r="N47" i="1" s="1"/>
  <c r="P47" i="1" s="1"/>
  <c r="Q47" i="1" s="1"/>
  <c r="R47" i="1" s="1"/>
  <c r="M41" i="1"/>
  <c r="N41" i="1" s="1"/>
  <c r="I29" i="1"/>
  <c r="J29" i="1" s="1"/>
  <c r="M29" i="1" s="1"/>
  <c r="N29" i="1" s="1"/>
  <c r="P29" i="1" s="1"/>
  <c r="Q29" i="1" s="1"/>
  <c r="R29" i="1" s="1"/>
  <c r="N22" i="1"/>
  <c r="P22" i="1" s="1"/>
  <c r="Q22" i="1" s="1"/>
  <c r="R22" i="1" s="1"/>
  <c r="N44" i="1"/>
  <c r="P44" i="1" s="1"/>
  <c r="Q44" i="1" s="1"/>
  <c r="R44" i="1" s="1"/>
  <c r="N18" i="1"/>
  <c r="P18" i="1" s="1"/>
  <c r="Q18" i="1" s="1"/>
  <c r="R18" i="1" s="1"/>
  <c r="N45" i="1"/>
  <c r="P45" i="1" s="1"/>
  <c r="Q45" i="1" s="1"/>
  <c r="R45" i="1" s="1"/>
  <c r="N20" i="2"/>
  <c r="O20" i="2" s="1"/>
  <c r="P20" i="2" s="1"/>
  <c r="Q20" i="2" s="1"/>
  <c r="R20" i="2" s="1"/>
  <c r="N54" i="1"/>
  <c r="P54" i="1" s="1"/>
  <c r="Q54" i="1" s="1"/>
  <c r="R54" i="1" s="1"/>
  <c r="M40" i="1"/>
  <c r="N46" i="1"/>
  <c r="P46" i="1" s="1"/>
  <c r="Q46" i="1" s="1"/>
  <c r="R46" i="1" s="1"/>
  <c r="N53" i="1"/>
  <c r="P53" i="1" s="1"/>
  <c r="Q53" i="1" s="1"/>
  <c r="R53" i="1" s="1"/>
  <c r="N23" i="1"/>
  <c r="P23" i="1" s="1"/>
  <c r="Q23" i="1" s="1"/>
  <c r="R23" i="1" s="1"/>
  <c r="L40" i="1"/>
  <c r="N57" i="1"/>
  <c r="P57" i="1" s="1"/>
  <c r="Q57" i="1" s="1"/>
  <c r="R57" i="1" s="1"/>
  <c r="N19" i="1"/>
  <c r="P19" i="1" s="1"/>
  <c r="Q19" i="1" s="1"/>
  <c r="R19" i="1" s="1"/>
  <c r="I34" i="1"/>
  <c r="J34" i="1" s="1"/>
  <c r="M34" i="1" s="1"/>
  <c r="N34" i="1" s="1"/>
  <c r="N31" i="1"/>
  <c r="P31" i="1" s="1"/>
  <c r="Q31" i="1" s="1"/>
  <c r="R31" i="1" s="1"/>
  <c r="N12" i="1"/>
  <c r="P12" i="1" s="1"/>
  <c r="Q12" i="1" s="1"/>
  <c r="R12" i="1" s="1"/>
  <c r="N33" i="1"/>
  <c r="P33" i="1" s="1"/>
  <c r="Q33" i="1" s="1"/>
  <c r="R33" i="1" s="1"/>
  <c r="N51" i="1"/>
  <c r="P51" i="1" s="1"/>
  <c r="Q51" i="1" s="1"/>
  <c r="R51" i="1" s="1"/>
  <c r="N52" i="1"/>
  <c r="N50" i="1"/>
  <c r="P50" i="1" s="1"/>
  <c r="Q50" i="1" s="1"/>
  <c r="R50" i="1" s="1"/>
  <c r="N58" i="1"/>
  <c r="P58" i="1" s="1"/>
  <c r="Q58" i="1" s="1"/>
  <c r="R58" i="1" s="1"/>
  <c r="N28" i="1"/>
  <c r="P28" i="1" s="1"/>
  <c r="Q28" i="1" s="1"/>
  <c r="R28" i="1" s="1"/>
  <c r="L42" i="1"/>
  <c r="M42" i="1"/>
  <c r="N22" i="2"/>
  <c r="O22" i="2" s="1"/>
  <c r="P22" i="2" s="1"/>
  <c r="Q22" i="2" s="1"/>
  <c r="R22" i="2" s="1"/>
  <c r="N12" i="2"/>
  <c r="O12" i="2" s="1"/>
  <c r="P12" i="2" s="1"/>
  <c r="Q12" i="2" s="1"/>
  <c r="R12" i="2" s="1"/>
  <c r="N21" i="2"/>
  <c r="O21" i="2" s="1"/>
  <c r="P21" i="2" s="1"/>
  <c r="Q21" i="2" s="1"/>
  <c r="R21" i="2" s="1"/>
  <c r="J10" i="2"/>
  <c r="M10" i="2" s="1"/>
  <c r="N10" i="2" s="1"/>
  <c r="O10" i="2" s="1"/>
  <c r="P10" i="2" s="1"/>
  <c r="Q10" i="2" s="1"/>
  <c r="R10" i="2" s="1"/>
  <c r="N14" i="2"/>
  <c r="O14" i="2" s="1"/>
  <c r="P14" i="2" s="1"/>
  <c r="Q14" i="2" s="1"/>
  <c r="R14" i="2" s="1"/>
  <c r="N23" i="2"/>
  <c r="O23" i="2" s="1"/>
  <c r="P23" i="2" s="1"/>
  <c r="Q23" i="2" s="1"/>
  <c r="R23" i="2" s="1"/>
  <c r="N19" i="2"/>
  <c r="O19" i="2" s="1"/>
  <c r="P19" i="2" s="1"/>
  <c r="R19" i="2" s="1"/>
  <c r="N11" i="2"/>
  <c r="O11" i="2" s="1"/>
  <c r="P11" i="2" s="1"/>
  <c r="Q11" i="2" s="1"/>
  <c r="R11" i="2" s="1"/>
  <c r="N39" i="1"/>
  <c r="P39" i="1" s="1"/>
  <c r="N36" i="1"/>
  <c r="P36" i="1" s="1"/>
  <c r="Q36" i="1" s="1"/>
  <c r="R36" i="1" s="1"/>
  <c r="N55" i="1"/>
  <c r="P55" i="1" s="1"/>
  <c r="Q55" i="1" s="1"/>
  <c r="R55" i="1" s="1"/>
  <c r="N35" i="1"/>
  <c r="P35" i="1" s="1"/>
  <c r="Q35" i="1" s="1"/>
  <c r="R35" i="1" s="1"/>
  <c r="N15" i="1"/>
  <c r="P15" i="1" s="1"/>
  <c r="Q15" i="1" s="1"/>
  <c r="R15" i="1" s="1"/>
  <c r="N21" i="1"/>
  <c r="P21" i="1" s="1"/>
  <c r="N13" i="1"/>
  <c r="P13" i="1" s="1"/>
  <c r="Q13" i="1" s="1"/>
  <c r="R13" i="1" s="1"/>
  <c r="N37" i="1"/>
  <c r="P37" i="1" s="1"/>
  <c r="Q37" i="1" s="1"/>
  <c r="R37" i="1" s="1"/>
  <c r="N32" i="1"/>
  <c r="P32" i="1" s="1"/>
  <c r="Q32" i="1" s="1"/>
  <c r="R32" i="1" s="1"/>
  <c r="N48" i="1"/>
  <c r="P48" i="1" s="1"/>
  <c r="Q48" i="1" s="1"/>
  <c r="R48" i="1" s="1"/>
  <c r="N24" i="1"/>
  <c r="P24" i="1" s="1"/>
  <c r="Q24" i="1" s="1"/>
  <c r="R24" i="1" s="1"/>
  <c r="N20" i="1"/>
  <c r="P20" i="1" s="1"/>
  <c r="Q20" i="1" s="1"/>
  <c r="R20" i="1" s="1"/>
  <c r="N17" i="1"/>
  <c r="P17" i="1" s="1"/>
  <c r="Q17" i="1" s="1"/>
  <c r="R17" i="1" s="1"/>
  <c r="N11" i="1"/>
  <c r="P11" i="1" s="1"/>
  <c r="Q11" i="1" s="1"/>
  <c r="R11" i="1" s="1"/>
  <c r="N16" i="1"/>
  <c r="P16" i="1" s="1"/>
  <c r="Q16" i="1" s="1"/>
  <c r="R16" i="1" s="1"/>
  <c r="N10" i="1"/>
  <c r="P10" i="1" s="1"/>
  <c r="P49" i="1"/>
  <c r="Q49" i="1" s="1"/>
  <c r="R49" i="1" s="1"/>
  <c r="N27" i="1"/>
  <c r="N25" i="1"/>
  <c r="N43" i="1"/>
  <c r="N40" i="1" l="1"/>
  <c r="P40" i="1" s="1"/>
  <c r="Q40" i="1" s="1"/>
  <c r="R40" i="1" s="1"/>
  <c r="P34" i="1"/>
  <c r="Q34" i="1" s="1"/>
  <c r="R34" i="1" s="1"/>
  <c r="P52" i="1"/>
  <c r="Q52" i="1" s="1"/>
  <c r="R52" i="1" s="1"/>
  <c r="Q39" i="1"/>
  <c r="R39" i="1" s="1"/>
  <c r="Q21" i="1"/>
  <c r="R21" i="1" s="1"/>
  <c r="N42" i="1"/>
  <c r="P59" i="1"/>
  <c r="Q59" i="1" s="1"/>
  <c r="R59" i="1" s="1"/>
  <c r="P41" i="1"/>
  <c r="Q41" i="1" s="1"/>
  <c r="R41" i="1" s="1"/>
  <c r="P43" i="1"/>
  <c r="Q43" i="1" s="1"/>
  <c r="R43" i="1" s="1"/>
  <c r="P56" i="1"/>
  <c r="Q56" i="1" s="1"/>
  <c r="R56" i="1" s="1"/>
  <c r="P27" i="1"/>
  <c r="Q27" i="1" s="1"/>
  <c r="R27" i="1" s="1"/>
  <c r="P25" i="1"/>
  <c r="Q25" i="1" s="1"/>
  <c r="R25" i="1" s="1"/>
  <c r="P42" i="1" l="1"/>
  <c r="Q42" i="1" s="1"/>
  <c r="R42" i="1" s="1"/>
</calcChain>
</file>

<file path=xl/sharedStrings.xml><?xml version="1.0" encoding="utf-8"?>
<sst xmlns="http://schemas.openxmlformats.org/spreadsheetml/2006/main" count="98" uniqueCount="45">
  <si>
    <t>Minimum</t>
  </si>
  <si>
    <t xml:space="preserve"> Wholesale</t>
  </si>
  <si>
    <t xml:space="preserve"> Retail</t>
  </si>
  <si>
    <t>Mfg price</t>
  </si>
  <si>
    <t>Mfg price per</t>
  </si>
  <si>
    <t>CONTRACT Price</t>
  </si>
  <si>
    <t>NET Mfg price</t>
  </si>
  <si>
    <t>Markup 2%</t>
  </si>
  <si>
    <t>Delivery</t>
  </si>
  <si>
    <t>Delivery Charge</t>
  </si>
  <si>
    <t>Cost</t>
  </si>
  <si>
    <t>Delivered</t>
  </si>
  <si>
    <t>Minimum Retail</t>
  </si>
  <si>
    <t>Retail Markup</t>
  </si>
  <si>
    <t>per 000</t>
  </si>
  <si>
    <t>per carton</t>
  </si>
  <si>
    <t>carton (rounded)</t>
  </si>
  <si>
    <t>Reduction or Other</t>
  </si>
  <si>
    <t>Basic Cost</t>
  </si>
  <si>
    <t>(rounded)</t>
  </si>
  <si>
    <t>Charge 0.5%</t>
  </si>
  <si>
    <t>per Carton</t>
  </si>
  <si>
    <t>Markup 6%</t>
  </si>
  <si>
    <t>(Rounded)</t>
  </si>
  <si>
    <t>per Pack</t>
  </si>
  <si>
    <t xml:space="preserve"> Discount per Carton</t>
  </si>
  <si>
    <t>Mississippi Department of Revenue</t>
  </si>
  <si>
    <t>for NSM Cigarettes</t>
  </si>
  <si>
    <t>BRAND</t>
  </si>
  <si>
    <t>Minimum Cigarette Prices</t>
  </si>
  <si>
    <t>10 Packs</t>
  </si>
  <si>
    <t>Discount per Carton</t>
  </si>
  <si>
    <t xml:space="preserve"> SIZE: 20 PACK</t>
  </si>
  <si>
    <t xml:space="preserve">          cigarette prices  will be automatically calculated in columns M, N , Q &amp; R.</t>
  </si>
  <si>
    <t xml:space="preserve">          INSTRUCTIONS: Enter brand &amp; manufacturer's cigarette price per thousand on</t>
  </si>
  <si>
    <t xml:space="preserve">          lines in column B &amp; C. Enter any contract price reduction or other discounts</t>
  </si>
  <si>
    <t xml:space="preserve">          received per carton on lines in Column F. The Minimum wholesale and retail</t>
  </si>
  <si>
    <t>SIZE: 25 PACK</t>
  </si>
  <si>
    <t xml:space="preserve">      INSTRUCTIONS: Enter brand &amp; manufacturer's cigarette price per thousand</t>
  </si>
  <si>
    <t xml:space="preserve">      thousand on lines in columns B &amp; C. Enter any contract price reduction or other</t>
  </si>
  <si>
    <t xml:space="preserve">     discounts received per carton on lines in Column F. The Minimum wholesale and</t>
  </si>
  <si>
    <t xml:space="preserve">     retail cigarette prices  will be automatically calculated in columns M, N, Q &amp; R.</t>
  </si>
  <si>
    <t xml:space="preserve"> 8 Packs</t>
  </si>
  <si>
    <t>THIS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</si>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</sst>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2"/>
      <name val="Book Antiqua"/>
      <family val="1"/>
    </font>
    <font>
      <sz val="10"/>
      <name val="Book Antiqua"/>
      <family val="1"/>
    </font>
    <font>
      <sz val="11"/>
      <color theme="1"/>
      <name val="Book Antiqua"/>
      <family val="1"/>
    </font>
    <font>
      <b/>
      <sz val="10"/>
      <name val="Book Antiqua"/>
      <family val="1"/>
    </font>
    <font>
      <sz val="8"/>
      <name val="Book Antiqua"/>
      <family val="1"/>
    </font>
    <font>
      <b/>
      <sz val="14"/>
      <name val="Book Antiqua"/>
      <family val="1"/>
    </font>
    <font>
      <sz val="11"/>
      <color theme="1" tint="0.249977111117893"/>
      <name val="Calibri"/>
      <family val="2"/>
      <scheme val="minor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12" xfId="0" applyFont="1" applyFill="1" applyBorder="1" applyAlignment="1">
      <alignment horizontal="center"/>
    </xf>
    <xf numFmtId="4" fontId="3" fillId="6" borderId="12" xfId="0" applyNumberFormat="1" applyFont="1" applyFill="1" applyBorder="1" applyAlignment="1" applyProtection="1">
      <alignment horizontal="center"/>
      <protection locked="0"/>
    </xf>
    <xf numFmtId="164" fontId="3" fillId="6" borderId="12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4" fontId="3" fillId="7" borderId="12" xfId="0" applyNumberFormat="1" applyFont="1" applyFill="1" applyBorder="1" applyAlignment="1" applyProtection="1">
      <alignment horizontal="center"/>
      <protection locked="0"/>
    </xf>
    <xf numFmtId="4" fontId="3" fillId="8" borderId="12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/>
    </xf>
    <xf numFmtId="2" fontId="3" fillId="4" borderId="14" xfId="0" applyNumberFormat="1" applyFont="1" applyFill="1" applyBorder="1" applyAlignment="1">
      <alignment horizontal="center"/>
    </xf>
    <xf numFmtId="2" fontId="3" fillId="5" borderId="13" xfId="0" applyNumberFormat="1" applyFont="1" applyFill="1" applyBorder="1" applyAlignment="1">
      <alignment horizontal="center"/>
    </xf>
    <xf numFmtId="2" fontId="3" fillId="5" borderId="14" xfId="0" applyNumberFormat="1" applyFont="1" applyFill="1" applyBorder="1" applyAlignment="1">
      <alignment horizontal="center"/>
    </xf>
    <xf numFmtId="0" fontId="6" fillId="2" borderId="0" xfId="0" applyFont="1" applyFill="1"/>
    <xf numFmtId="0" fontId="0" fillId="10" borderId="0" xfId="0" applyFill="1"/>
    <xf numFmtId="0" fontId="7" fillId="10" borderId="0" xfId="0" applyFont="1" applyFill="1"/>
    <xf numFmtId="0" fontId="0" fillId="9" borderId="0" xfId="0" applyFill="1"/>
    <xf numFmtId="0" fontId="3" fillId="2" borderId="12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2" fillId="3" borderId="0" xfId="0" applyFont="1" applyFill="1"/>
    <xf numFmtId="0" fontId="8" fillId="2" borderId="0" xfId="0" applyFont="1" applyFill="1"/>
    <xf numFmtId="0" fontId="4" fillId="4" borderId="1" xfId="0" applyFont="1" applyFill="1" applyBorder="1" applyAlignment="1">
      <alignment horizontal="right"/>
    </xf>
    <xf numFmtId="0" fontId="4" fillId="4" borderId="2" xfId="0" applyFont="1" applyFill="1" applyBorder="1"/>
    <xf numFmtId="0" fontId="4" fillId="5" borderId="1" xfId="0" applyFont="1" applyFill="1" applyBorder="1" applyAlignment="1">
      <alignment horizontal="right"/>
    </xf>
    <xf numFmtId="0" fontId="4" fillId="5" borderId="2" xfId="0" applyFont="1" applyFill="1" applyBorder="1"/>
    <xf numFmtId="0" fontId="2" fillId="0" borderId="0" xfId="0" applyFont="1"/>
    <xf numFmtId="0" fontId="3" fillId="6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9" fillId="2" borderId="0" xfId="0" applyFont="1" applyFill="1"/>
    <xf numFmtId="0" fontId="3" fillId="6" borderId="10" xfId="0" applyFont="1" applyFill="1" applyBorder="1"/>
    <xf numFmtId="0" fontId="3" fillId="2" borderId="10" xfId="0" applyFont="1" applyFill="1" applyBorder="1"/>
    <xf numFmtId="0" fontId="5" fillId="8" borderId="9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/>
    <xf numFmtId="0" fontId="3" fillId="2" borderId="1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3" fillId="9" borderId="0" xfId="0" applyFont="1" applyFill="1"/>
    <xf numFmtId="0" fontId="2" fillId="8" borderId="0" xfId="0" applyFont="1" applyFill="1"/>
    <xf numFmtId="0" fontId="3" fillId="8" borderId="0" xfId="0" applyFont="1" applyFill="1"/>
    <xf numFmtId="0" fontId="3" fillId="7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center"/>
    </xf>
    <xf numFmtId="4" fontId="3" fillId="8" borderId="0" xfId="0" applyNumberFormat="1" applyFont="1" applyFill="1" applyAlignment="1">
      <alignment horizontal="center"/>
    </xf>
    <xf numFmtId="164" fontId="3" fillId="8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center"/>
    </xf>
    <xf numFmtId="2" fontId="3" fillId="8" borderId="12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2" sqref="B12"/>
    </sheetView>
  </sheetViews>
  <sheetFormatPr defaultColWidth="9.140625" defaultRowHeight="15" x14ac:dyDescent="0.25"/>
  <cols>
    <col min="1" max="1" width="3.28515625" style="16" bestFit="1" customWidth="1"/>
    <col min="2" max="2" width="22.7109375" style="16" customWidth="1"/>
    <col min="3" max="4" width="14.7109375" style="16" customWidth="1"/>
    <col min="5" max="5" width="17.28515625" style="16" customWidth="1"/>
    <col min="6" max="6" width="15.28515625" style="16" bestFit="1" customWidth="1"/>
    <col min="7" max="7" width="15.140625" style="16" bestFit="1" customWidth="1"/>
    <col min="8" max="8" width="12" style="16" customWidth="1"/>
    <col min="9" max="10" width="12.28515625" style="16" bestFit="1" customWidth="1"/>
    <col min="11" max="11" width="13.42578125" style="16" bestFit="1" customWidth="1"/>
    <col min="12" max="12" width="16.7109375" style="16" bestFit="1" customWidth="1"/>
    <col min="13" max="14" width="12.7109375" style="16" customWidth="1"/>
    <col min="15" max="15" width="16.5703125" style="16" bestFit="1" customWidth="1"/>
    <col min="16" max="16" width="14.85546875" style="16" bestFit="1" customWidth="1"/>
    <col min="17" max="18" width="11.7109375" style="16" customWidth="1"/>
    <col min="19" max="16384" width="9.140625" style="16"/>
  </cols>
  <sheetData>
    <row r="1" spans="1:18" s="15" customFormat="1" ht="18.75" x14ac:dyDescent="0.3">
      <c r="A1" s="17"/>
      <c r="B1" s="14" t="s">
        <v>26</v>
      </c>
      <c r="C1" s="19"/>
      <c r="D1" s="19"/>
      <c r="E1" s="20" t="s">
        <v>38</v>
      </c>
      <c r="F1" s="20"/>
      <c r="G1" s="20"/>
      <c r="H1" s="20"/>
      <c r="I1" s="20"/>
      <c r="J1" s="52"/>
      <c r="K1" s="52"/>
      <c r="L1" s="52"/>
      <c r="M1" s="1"/>
      <c r="N1" s="1"/>
      <c r="O1" s="1"/>
      <c r="P1" s="1"/>
      <c r="Q1" s="1"/>
      <c r="R1" s="1"/>
    </row>
    <row r="2" spans="1:18" s="15" customFormat="1" ht="16.5" x14ac:dyDescent="0.3">
      <c r="A2" s="19"/>
      <c r="B2" s="19" t="s">
        <v>29</v>
      </c>
      <c r="C2" s="19"/>
      <c r="D2" s="19"/>
      <c r="E2" s="20" t="s">
        <v>39</v>
      </c>
      <c r="F2" s="20"/>
      <c r="G2" s="20"/>
      <c r="H2" s="20"/>
      <c r="I2" s="20"/>
      <c r="J2" s="52"/>
      <c r="K2" s="52"/>
      <c r="L2" s="52"/>
      <c r="M2" s="1"/>
      <c r="N2" s="1"/>
      <c r="O2" s="1"/>
      <c r="P2" s="1"/>
      <c r="Q2" s="1"/>
      <c r="R2" s="1"/>
    </row>
    <row r="3" spans="1:18" s="15" customFormat="1" ht="16.5" x14ac:dyDescent="0.3">
      <c r="A3" s="17"/>
      <c r="B3" s="21" t="s">
        <v>27</v>
      </c>
      <c r="C3" s="1"/>
      <c r="D3" s="1"/>
      <c r="E3" s="20" t="s">
        <v>40</v>
      </c>
      <c r="F3" s="20"/>
      <c r="G3" s="20"/>
      <c r="H3" s="20"/>
      <c r="I3" s="20"/>
      <c r="J3" s="52"/>
      <c r="K3" s="52"/>
      <c r="L3" s="52"/>
      <c r="M3" s="1"/>
      <c r="N3" s="1"/>
      <c r="O3" s="1"/>
      <c r="P3" s="1"/>
      <c r="Q3" s="1"/>
      <c r="R3" s="1"/>
    </row>
    <row r="4" spans="1:18" s="15" customFormat="1" ht="16.5" x14ac:dyDescent="0.3">
      <c r="A4" s="17"/>
      <c r="B4" s="2" t="s">
        <v>32</v>
      </c>
      <c r="C4" s="1"/>
      <c r="D4" s="1"/>
      <c r="E4" s="20" t="s">
        <v>41</v>
      </c>
      <c r="F4" s="20"/>
      <c r="G4" s="20"/>
      <c r="H4" s="20"/>
      <c r="I4" s="20"/>
      <c r="J4" s="52"/>
      <c r="K4" s="52"/>
      <c r="L4" s="52"/>
      <c r="M4" s="1"/>
      <c r="N4" s="1"/>
      <c r="O4" s="1"/>
      <c r="P4" s="1"/>
      <c r="Q4" s="1"/>
      <c r="R4" s="1"/>
    </row>
    <row r="5" spans="1:18" s="15" customFormat="1" ht="17.25" thickBot="1" x14ac:dyDescent="0.35">
      <c r="A5" s="17"/>
      <c r="B5" s="65">
        <v>45108</v>
      </c>
      <c r="C5" s="1"/>
      <c r="D5" s="1"/>
      <c r="E5" s="20"/>
      <c r="F5" s="20"/>
      <c r="G5" s="20"/>
      <c r="H5" s="20"/>
      <c r="I5" s="20"/>
      <c r="J5" s="52"/>
      <c r="K5" s="52"/>
      <c r="L5" s="52"/>
      <c r="M5" s="1"/>
      <c r="N5" s="1"/>
      <c r="O5" s="1"/>
      <c r="P5" s="1"/>
      <c r="Q5" s="1"/>
      <c r="R5" s="1"/>
    </row>
    <row r="6" spans="1:18" s="15" customFormat="1" ht="16.5" x14ac:dyDescent="0.3">
      <c r="A6" s="17"/>
      <c r="B6" s="1"/>
      <c r="C6" s="1"/>
      <c r="D6" s="1"/>
      <c r="E6" s="26"/>
      <c r="F6" s="26"/>
      <c r="G6" s="26"/>
      <c r="H6" s="1"/>
      <c r="I6" s="1"/>
      <c r="J6" s="1"/>
      <c r="K6" s="1"/>
      <c r="L6" s="1"/>
      <c r="M6" s="22" t="s">
        <v>0</v>
      </c>
      <c r="N6" s="23" t="s">
        <v>1</v>
      </c>
      <c r="O6" s="1"/>
      <c r="P6" s="1"/>
      <c r="Q6" s="24" t="s">
        <v>0</v>
      </c>
      <c r="R6" s="25" t="s">
        <v>2</v>
      </c>
    </row>
    <row r="7" spans="1:18" s="15" customFormat="1" ht="16.5" x14ac:dyDescent="0.3">
      <c r="A7" s="17"/>
      <c r="B7" s="2"/>
      <c r="C7" s="27" t="s">
        <v>3</v>
      </c>
      <c r="D7" s="27" t="s">
        <v>3</v>
      </c>
      <c r="E7" s="28" t="s">
        <v>4</v>
      </c>
      <c r="F7" s="29" t="s">
        <v>5</v>
      </c>
      <c r="G7" s="28" t="s">
        <v>6</v>
      </c>
      <c r="H7" s="30"/>
      <c r="I7" s="28" t="s">
        <v>0</v>
      </c>
      <c r="J7" s="28" t="s">
        <v>7</v>
      </c>
      <c r="K7" s="28" t="s">
        <v>8</v>
      </c>
      <c r="L7" s="31" t="s">
        <v>9</v>
      </c>
      <c r="M7" s="32" t="s">
        <v>10</v>
      </c>
      <c r="N7" s="33" t="s">
        <v>11</v>
      </c>
      <c r="O7" s="34" t="s">
        <v>12</v>
      </c>
      <c r="P7" s="31" t="s">
        <v>13</v>
      </c>
      <c r="Q7" s="35" t="s">
        <v>10</v>
      </c>
      <c r="R7" s="36" t="s">
        <v>10</v>
      </c>
    </row>
    <row r="8" spans="1:18" s="15" customFormat="1" ht="16.5" x14ac:dyDescent="0.3">
      <c r="A8" s="17"/>
      <c r="B8" s="2"/>
      <c r="C8" s="37" t="s">
        <v>14</v>
      </c>
      <c r="D8" s="37" t="s">
        <v>15</v>
      </c>
      <c r="E8" s="38" t="s">
        <v>16</v>
      </c>
      <c r="F8" s="39" t="s">
        <v>17</v>
      </c>
      <c r="G8" s="38" t="s">
        <v>15</v>
      </c>
      <c r="H8" s="38" t="s">
        <v>18</v>
      </c>
      <c r="I8" s="38" t="s">
        <v>7</v>
      </c>
      <c r="J8" s="38" t="s">
        <v>19</v>
      </c>
      <c r="K8" s="38" t="s">
        <v>20</v>
      </c>
      <c r="L8" s="40" t="s">
        <v>19</v>
      </c>
      <c r="M8" s="32" t="s">
        <v>21</v>
      </c>
      <c r="N8" s="33" t="s">
        <v>10</v>
      </c>
      <c r="O8" s="41" t="s">
        <v>22</v>
      </c>
      <c r="P8" s="40" t="s">
        <v>23</v>
      </c>
      <c r="Q8" s="42" t="s">
        <v>21</v>
      </c>
      <c r="R8" s="36" t="s">
        <v>24</v>
      </c>
    </row>
    <row r="9" spans="1:18" s="15" customFormat="1" ht="17.25" thickBot="1" x14ac:dyDescent="0.35">
      <c r="A9" s="1"/>
      <c r="B9" s="43" t="s">
        <v>28</v>
      </c>
      <c r="C9" s="44"/>
      <c r="D9" s="44"/>
      <c r="E9" s="45"/>
      <c r="F9" s="39" t="s">
        <v>31</v>
      </c>
      <c r="G9" s="46"/>
      <c r="H9" s="45"/>
      <c r="I9" s="45"/>
      <c r="J9" s="45"/>
      <c r="K9" s="45"/>
      <c r="L9" s="1"/>
      <c r="M9" s="47"/>
      <c r="N9" s="48"/>
      <c r="O9" s="49"/>
      <c r="P9" s="1"/>
      <c r="Q9" s="50"/>
      <c r="R9" s="51"/>
    </row>
    <row r="10" spans="1:18" s="15" customFormat="1" ht="17.25" thickBot="1" x14ac:dyDescent="0.35">
      <c r="A10" s="3">
        <v>1</v>
      </c>
      <c r="B10" s="18" t="s">
        <v>43</v>
      </c>
      <c r="C10" s="4"/>
      <c r="D10" s="5">
        <f>ROUND(C10/5,4)</f>
        <v>0</v>
      </c>
      <c r="E10" s="6">
        <f t="shared" ref="E10:E41" si="0">ROUNDUP(D10,2)</f>
        <v>0</v>
      </c>
      <c r="F10" s="7"/>
      <c r="G10" s="8">
        <f>+E10-F10</f>
        <v>0</v>
      </c>
      <c r="H10" s="6">
        <f>+G10+6.8+4.14</f>
        <v>10.94</v>
      </c>
      <c r="I10" s="3">
        <f>ROUND(H10*0.02,4)</f>
        <v>0.21879999999999999</v>
      </c>
      <c r="J10" s="6">
        <f>ROUNDUP(I10,2)</f>
        <v>0.22</v>
      </c>
      <c r="K10" s="9">
        <f>ROUND(H10*0.005,4)</f>
        <v>5.4699999999999999E-2</v>
      </c>
      <c r="L10" s="6">
        <f>ROUNDUP(K10,2)</f>
        <v>6.0000000000000005E-2</v>
      </c>
      <c r="M10" s="10">
        <f>+H10+J10</f>
        <v>11.16</v>
      </c>
      <c r="N10" s="11">
        <f t="shared" ref="N10:N41" si="1">+M10+L10</f>
        <v>11.22</v>
      </c>
      <c r="O10" s="3">
        <f>ROUND(N10*0.06,4)</f>
        <v>0.67320000000000002</v>
      </c>
      <c r="P10" s="6">
        <f>ROUNDUP(O10,2)</f>
        <v>0.68</v>
      </c>
      <c r="Q10" s="12">
        <f>N10+P10</f>
        <v>11.9</v>
      </c>
      <c r="R10" s="13">
        <f>ROUNDUP(Q10/10,2)</f>
        <v>1.19</v>
      </c>
    </row>
    <row r="11" spans="1:18" s="15" customFormat="1" ht="17.25" thickBot="1" x14ac:dyDescent="0.35">
      <c r="A11" s="3">
        <v>2</v>
      </c>
      <c r="B11" s="18" t="s">
        <v>44</v>
      </c>
      <c r="C11" s="4"/>
      <c r="D11" s="5">
        <f t="shared" ref="D11:D59" si="2">ROUND(C11/5,4)</f>
        <v>0</v>
      </c>
      <c r="E11" s="6">
        <f t="shared" si="0"/>
        <v>0</v>
      </c>
      <c r="F11" s="7"/>
      <c r="G11" s="8">
        <f t="shared" ref="G11:G33" si="3">+E11-F11</f>
        <v>0</v>
      </c>
      <c r="H11" s="6">
        <f t="shared" ref="H11:H59" si="4">+G11+6.8+4.14</f>
        <v>10.94</v>
      </c>
      <c r="I11" s="3">
        <f t="shared" ref="I11:I59" si="5">ROUND(H11*0.02,4)</f>
        <v>0.21879999999999999</v>
      </c>
      <c r="J11" s="6">
        <f t="shared" ref="J11:L26" si="6">ROUNDUP(I11,2)</f>
        <v>0.22</v>
      </c>
      <c r="K11" s="9">
        <f t="shared" ref="K11:K59" si="7">ROUND(H11*0.005,4)</f>
        <v>5.4699999999999999E-2</v>
      </c>
      <c r="L11" s="6">
        <f t="shared" si="6"/>
        <v>6.0000000000000005E-2</v>
      </c>
      <c r="M11" s="10">
        <f t="shared" ref="M11:M41" si="8">+H11+J11</f>
        <v>11.16</v>
      </c>
      <c r="N11" s="11">
        <f t="shared" si="1"/>
        <v>11.22</v>
      </c>
      <c r="O11" s="3">
        <f t="shared" ref="O11:O59" si="9">ROUND(N11*0.06,4)</f>
        <v>0.67320000000000002</v>
      </c>
      <c r="P11" s="6">
        <f t="shared" ref="P11:P59" si="10">ROUNDUP(O11,2)</f>
        <v>0.68</v>
      </c>
      <c r="Q11" s="12">
        <f t="shared" ref="Q11:Q41" si="11">N11+P11</f>
        <v>11.9</v>
      </c>
      <c r="R11" s="13">
        <f t="shared" ref="R11:R59" si="12">ROUNDUP(Q11/10,2)</f>
        <v>1.19</v>
      </c>
    </row>
    <row r="12" spans="1:18" s="15" customFormat="1" ht="17.25" thickBot="1" x14ac:dyDescent="0.35">
      <c r="A12" s="3">
        <v>3</v>
      </c>
      <c r="B12" s="18"/>
      <c r="C12" s="4"/>
      <c r="D12" s="5">
        <f t="shared" si="2"/>
        <v>0</v>
      </c>
      <c r="E12" s="6">
        <f t="shared" si="0"/>
        <v>0</v>
      </c>
      <c r="F12" s="7"/>
      <c r="G12" s="8">
        <f t="shared" si="3"/>
        <v>0</v>
      </c>
      <c r="H12" s="6">
        <f t="shared" si="4"/>
        <v>10.94</v>
      </c>
      <c r="I12" s="3">
        <f t="shared" si="5"/>
        <v>0.21879999999999999</v>
      </c>
      <c r="J12" s="6">
        <f t="shared" si="6"/>
        <v>0.22</v>
      </c>
      <c r="K12" s="9">
        <f t="shared" si="7"/>
        <v>5.4699999999999999E-2</v>
      </c>
      <c r="L12" s="6">
        <f t="shared" si="6"/>
        <v>6.0000000000000005E-2</v>
      </c>
      <c r="M12" s="10">
        <f t="shared" si="8"/>
        <v>11.16</v>
      </c>
      <c r="N12" s="11">
        <f t="shared" si="1"/>
        <v>11.22</v>
      </c>
      <c r="O12" s="3">
        <f t="shared" si="9"/>
        <v>0.67320000000000002</v>
      </c>
      <c r="P12" s="6">
        <f t="shared" si="10"/>
        <v>0.68</v>
      </c>
      <c r="Q12" s="12">
        <f t="shared" si="11"/>
        <v>11.9</v>
      </c>
      <c r="R12" s="13">
        <f t="shared" si="12"/>
        <v>1.19</v>
      </c>
    </row>
    <row r="13" spans="1:18" s="15" customFormat="1" ht="17.25" thickBot="1" x14ac:dyDescent="0.35">
      <c r="A13" s="3">
        <v>4</v>
      </c>
      <c r="B13" s="18"/>
      <c r="C13" s="4"/>
      <c r="D13" s="5">
        <f t="shared" si="2"/>
        <v>0</v>
      </c>
      <c r="E13" s="6">
        <f t="shared" si="0"/>
        <v>0</v>
      </c>
      <c r="F13" s="7"/>
      <c r="G13" s="8">
        <f t="shared" si="3"/>
        <v>0</v>
      </c>
      <c r="H13" s="6">
        <f t="shared" si="4"/>
        <v>10.94</v>
      </c>
      <c r="I13" s="3">
        <f t="shared" si="5"/>
        <v>0.21879999999999999</v>
      </c>
      <c r="J13" s="6">
        <f t="shared" si="6"/>
        <v>0.22</v>
      </c>
      <c r="K13" s="9">
        <f t="shared" si="7"/>
        <v>5.4699999999999999E-2</v>
      </c>
      <c r="L13" s="6">
        <f t="shared" si="6"/>
        <v>6.0000000000000005E-2</v>
      </c>
      <c r="M13" s="10">
        <f t="shared" si="8"/>
        <v>11.16</v>
      </c>
      <c r="N13" s="11">
        <f t="shared" si="1"/>
        <v>11.22</v>
      </c>
      <c r="O13" s="3">
        <f t="shared" si="9"/>
        <v>0.67320000000000002</v>
      </c>
      <c r="P13" s="6">
        <f t="shared" si="10"/>
        <v>0.68</v>
      </c>
      <c r="Q13" s="12">
        <f t="shared" si="11"/>
        <v>11.9</v>
      </c>
      <c r="R13" s="13">
        <f t="shared" si="12"/>
        <v>1.19</v>
      </c>
    </row>
    <row r="14" spans="1:18" s="15" customFormat="1" ht="17.25" thickBot="1" x14ac:dyDescent="0.35">
      <c r="A14" s="3">
        <v>5</v>
      </c>
      <c r="B14" s="18"/>
      <c r="C14" s="4"/>
      <c r="D14" s="5">
        <f t="shared" si="2"/>
        <v>0</v>
      </c>
      <c r="E14" s="6">
        <f t="shared" si="0"/>
        <v>0</v>
      </c>
      <c r="F14" s="7"/>
      <c r="G14" s="8">
        <f t="shared" si="3"/>
        <v>0</v>
      </c>
      <c r="H14" s="6">
        <f t="shared" si="4"/>
        <v>10.94</v>
      </c>
      <c r="I14" s="3">
        <f t="shared" si="5"/>
        <v>0.21879999999999999</v>
      </c>
      <c r="J14" s="6">
        <f t="shared" si="6"/>
        <v>0.22</v>
      </c>
      <c r="K14" s="9">
        <f t="shared" si="7"/>
        <v>5.4699999999999999E-2</v>
      </c>
      <c r="L14" s="6">
        <f t="shared" si="6"/>
        <v>6.0000000000000005E-2</v>
      </c>
      <c r="M14" s="10">
        <f t="shared" si="8"/>
        <v>11.16</v>
      </c>
      <c r="N14" s="11">
        <f t="shared" si="1"/>
        <v>11.22</v>
      </c>
      <c r="O14" s="3">
        <f t="shared" si="9"/>
        <v>0.67320000000000002</v>
      </c>
      <c r="P14" s="6">
        <f t="shared" si="10"/>
        <v>0.68</v>
      </c>
      <c r="Q14" s="12">
        <f t="shared" si="11"/>
        <v>11.9</v>
      </c>
      <c r="R14" s="13">
        <f t="shared" si="12"/>
        <v>1.19</v>
      </c>
    </row>
    <row r="15" spans="1:18" s="15" customFormat="1" ht="17.25" thickBot="1" x14ac:dyDescent="0.35">
      <c r="A15" s="3">
        <v>6</v>
      </c>
      <c r="B15" s="18"/>
      <c r="C15" s="4"/>
      <c r="D15" s="5">
        <f t="shared" si="2"/>
        <v>0</v>
      </c>
      <c r="E15" s="6">
        <f t="shared" si="0"/>
        <v>0</v>
      </c>
      <c r="F15" s="7"/>
      <c r="G15" s="8">
        <f t="shared" si="3"/>
        <v>0</v>
      </c>
      <c r="H15" s="6">
        <f t="shared" si="4"/>
        <v>10.94</v>
      </c>
      <c r="I15" s="3">
        <f t="shared" si="5"/>
        <v>0.21879999999999999</v>
      </c>
      <c r="J15" s="6">
        <f t="shared" si="6"/>
        <v>0.22</v>
      </c>
      <c r="K15" s="9">
        <f t="shared" si="7"/>
        <v>5.4699999999999999E-2</v>
      </c>
      <c r="L15" s="6">
        <f t="shared" si="6"/>
        <v>6.0000000000000005E-2</v>
      </c>
      <c r="M15" s="10">
        <f t="shared" si="8"/>
        <v>11.16</v>
      </c>
      <c r="N15" s="11">
        <f t="shared" si="1"/>
        <v>11.22</v>
      </c>
      <c r="O15" s="3">
        <f t="shared" si="9"/>
        <v>0.67320000000000002</v>
      </c>
      <c r="P15" s="6">
        <f t="shared" si="10"/>
        <v>0.68</v>
      </c>
      <c r="Q15" s="12">
        <f t="shared" si="11"/>
        <v>11.9</v>
      </c>
      <c r="R15" s="13">
        <f t="shared" si="12"/>
        <v>1.19</v>
      </c>
    </row>
    <row r="16" spans="1:18" s="15" customFormat="1" ht="17.25" thickBot="1" x14ac:dyDescent="0.35">
      <c r="A16" s="3">
        <v>7</v>
      </c>
      <c r="B16" s="18"/>
      <c r="C16" s="4"/>
      <c r="D16" s="5">
        <f t="shared" si="2"/>
        <v>0</v>
      </c>
      <c r="E16" s="6">
        <f t="shared" si="0"/>
        <v>0</v>
      </c>
      <c r="F16" s="7"/>
      <c r="G16" s="8">
        <f t="shared" si="3"/>
        <v>0</v>
      </c>
      <c r="H16" s="6">
        <f t="shared" si="4"/>
        <v>10.94</v>
      </c>
      <c r="I16" s="3">
        <f t="shared" si="5"/>
        <v>0.21879999999999999</v>
      </c>
      <c r="J16" s="6">
        <f t="shared" si="6"/>
        <v>0.22</v>
      </c>
      <c r="K16" s="9">
        <f t="shared" si="7"/>
        <v>5.4699999999999999E-2</v>
      </c>
      <c r="L16" s="6">
        <f t="shared" si="6"/>
        <v>6.0000000000000005E-2</v>
      </c>
      <c r="M16" s="10">
        <f t="shared" si="8"/>
        <v>11.16</v>
      </c>
      <c r="N16" s="11">
        <f t="shared" si="1"/>
        <v>11.22</v>
      </c>
      <c r="O16" s="3">
        <f t="shared" si="9"/>
        <v>0.67320000000000002</v>
      </c>
      <c r="P16" s="6">
        <f t="shared" si="10"/>
        <v>0.68</v>
      </c>
      <c r="Q16" s="12">
        <f t="shared" si="11"/>
        <v>11.9</v>
      </c>
      <c r="R16" s="13">
        <f t="shared" si="12"/>
        <v>1.19</v>
      </c>
    </row>
    <row r="17" spans="1:18" s="15" customFormat="1" ht="17.25" thickBot="1" x14ac:dyDescent="0.35">
      <c r="A17" s="3">
        <v>8</v>
      </c>
      <c r="B17" s="18"/>
      <c r="C17" s="4"/>
      <c r="D17" s="5">
        <f t="shared" si="2"/>
        <v>0</v>
      </c>
      <c r="E17" s="6">
        <f t="shared" si="0"/>
        <v>0</v>
      </c>
      <c r="F17" s="7"/>
      <c r="G17" s="8">
        <f t="shared" si="3"/>
        <v>0</v>
      </c>
      <c r="H17" s="6">
        <f t="shared" si="4"/>
        <v>10.94</v>
      </c>
      <c r="I17" s="3">
        <f t="shared" si="5"/>
        <v>0.21879999999999999</v>
      </c>
      <c r="J17" s="6">
        <f t="shared" si="6"/>
        <v>0.22</v>
      </c>
      <c r="K17" s="9">
        <f t="shared" si="7"/>
        <v>5.4699999999999999E-2</v>
      </c>
      <c r="L17" s="6">
        <f t="shared" si="6"/>
        <v>6.0000000000000005E-2</v>
      </c>
      <c r="M17" s="10">
        <f t="shared" si="8"/>
        <v>11.16</v>
      </c>
      <c r="N17" s="11">
        <f t="shared" si="1"/>
        <v>11.22</v>
      </c>
      <c r="O17" s="3">
        <f t="shared" si="9"/>
        <v>0.67320000000000002</v>
      </c>
      <c r="P17" s="6">
        <f t="shared" si="10"/>
        <v>0.68</v>
      </c>
      <c r="Q17" s="12">
        <f t="shared" si="11"/>
        <v>11.9</v>
      </c>
      <c r="R17" s="13">
        <f t="shared" si="12"/>
        <v>1.19</v>
      </c>
    </row>
    <row r="18" spans="1:18" s="15" customFormat="1" ht="17.25" thickBot="1" x14ac:dyDescent="0.35">
      <c r="A18" s="3">
        <v>9</v>
      </c>
      <c r="B18" s="18"/>
      <c r="C18" s="4"/>
      <c r="D18" s="5">
        <f t="shared" si="2"/>
        <v>0</v>
      </c>
      <c r="E18" s="6">
        <f t="shared" si="0"/>
        <v>0</v>
      </c>
      <c r="F18" s="7"/>
      <c r="G18" s="8">
        <f t="shared" si="3"/>
        <v>0</v>
      </c>
      <c r="H18" s="6">
        <f t="shared" si="4"/>
        <v>10.94</v>
      </c>
      <c r="I18" s="3">
        <f t="shared" si="5"/>
        <v>0.21879999999999999</v>
      </c>
      <c r="J18" s="6">
        <f t="shared" si="6"/>
        <v>0.22</v>
      </c>
      <c r="K18" s="9">
        <f t="shared" si="7"/>
        <v>5.4699999999999999E-2</v>
      </c>
      <c r="L18" s="6">
        <f t="shared" si="6"/>
        <v>6.0000000000000005E-2</v>
      </c>
      <c r="M18" s="10">
        <f t="shared" si="8"/>
        <v>11.16</v>
      </c>
      <c r="N18" s="11">
        <f t="shared" si="1"/>
        <v>11.22</v>
      </c>
      <c r="O18" s="3">
        <f t="shared" si="9"/>
        <v>0.67320000000000002</v>
      </c>
      <c r="P18" s="6">
        <f t="shared" si="10"/>
        <v>0.68</v>
      </c>
      <c r="Q18" s="12">
        <f t="shared" si="11"/>
        <v>11.9</v>
      </c>
      <c r="R18" s="13">
        <f t="shared" si="12"/>
        <v>1.19</v>
      </c>
    </row>
    <row r="19" spans="1:18" s="15" customFormat="1" ht="17.25" thickBot="1" x14ac:dyDescent="0.35">
      <c r="A19" s="3">
        <v>10</v>
      </c>
      <c r="B19" s="18"/>
      <c r="C19" s="4"/>
      <c r="D19" s="5">
        <f t="shared" si="2"/>
        <v>0</v>
      </c>
      <c r="E19" s="6">
        <f t="shared" si="0"/>
        <v>0</v>
      </c>
      <c r="F19" s="7"/>
      <c r="G19" s="8">
        <f t="shared" si="3"/>
        <v>0</v>
      </c>
      <c r="H19" s="6">
        <f t="shared" si="4"/>
        <v>10.94</v>
      </c>
      <c r="I19" s="3">
        <f t="shared" si="5"/>
        <v>0.21879999999999999</v>
      </c>
      <c r="J19" s="6">
        <f t="shared" si="6"/>
        <v>0.22</v>
      </c>
      <c r="K19" s="9">
        <f t="shared" si="7"/>
        <v>5.4699999999999999E-2</v>
      </c>
      <c r="L19" s="6">
        <f t="shared" si="6"/>
        <v>6.0000000000000005E-2</v>
      </c>
      <c r="M19" s="10">
        <f t="shared" si="8"/>
        <v>11.16</v>
      </c>
      <c r="N19" s="11">
        <f t="shared" si="1"/>
        <v>11.22</v>
      </c>
      <c r="O19" s="3">
        <f t="shared" si="9"/>
        <v>0.67320000000000002</v>
      </c>
      <c r="P19" s="6">
        <f t="shared" si="10"/>
        <v>0.68</v>
      </c>
      <c r="Q19" s="12">
        <f t="shared" si="11"/>
        <v>11.9</v>
      </c>
      <c r="R19" s="13">
        <f t="shared" si="12"/>
        <v>1.19</v>
      </c>
    </row>
    <row r="20" spans="1:18" s="15" customFormat="1" ht="17.25" thickBot="1" x14ac:dyDescent="0.35">
      <c r="A20" s="3">
        <v>11</v>
      </c>
      <c r="B20" s="18"/>
      <c r="C20" s="4"/>
      <c r="D20" s="5">
        <f t="shared" si="2"/>
        <v>0</v>
      </c>
      <c r="E20" s="6">
        <f t="shared" si="0"/>
        <v>0</v>
      </c>
      <c r="F20" s="7"/>
      <c r="G20" s="8">
        <f t="shared" si="3"/>
        <v>0</v>
      </c>
      <c r="H20" s="6">
        <f t="shared" si="4"/>
        <v>10.94</v>
      </c>
      <c r="I20" s="3">
        <f t="shared" si="5"/>
        <v>0.21879999999999999</v>
      </c>
      <c r="J20" s="6">
        <f t="shared" si="6"/>
        <v>0.22</v>
      </c>
      <c r="K20" s="9">
        <f t="shared" si="7"/>
        <v>5.4699999999999999E-2</v>
      </c>
      <c r="L20" s="6">
        <f t="shared" si="6"/>
        <v>6.0000000000000005E-2</v>
      </c>
      <c r="M20" s="10">
        <f t="shared" si="8"/>
        <v>11.16</v>
      </c>
      <c r="N20" s="11">
        <f t="shared" si="1"/>
        <v>11.22</v>
      </c>
      <c r="O20" s="3">
        <f t="shared" si="9"/>
        <v>0.67320000000000002</v>
      </c>
      <c r="P20" s="6">
        <f t="shared" si="10"/>
        <v>0.68</v>
      </c>
      <c r="Q20" s="12">
        <f t="shared" si="11"/>
        <v>11.9</v>
      </c>
      <c r="R20" s="13">
        <f t="shared" si="12"/>
        <v>1.19</v>
      </c>
    </row>
    <row r="21" spans="1:18" s="15" customFormat="1" ht="17.25" thickBot="1" x14ac:dyDescent="0.35">
      <c r="A21" s="3">
        <v>12</v>
      </c>
      <c r="B21" s="18"/>
      <c r="C21" s="4"/>
      <c r="D21" s="5">
        <f t="shared" si="2"/>
        <v>0</v>
      </c>
      <c r="E21" s="6">
        <f t="shared" si="0"/>
        <v>0</v>
      </c>
      <c r="F21" s="7"/>
      <c r="G21" s="8">
        <f t="shared" si="3"/>
        <v>0</v>
      </c>
      <c r="H21" s="6">
        <f t="shared" si="4"/>
        <v>10.94</v>
      </c>
      <c r="I21" s="3">
        <f t="shared" si="5"/>
        <v>0.21879999999999999</v>
      </c>
      <c r="J21" s="6">
        <f t="shared" si="6"/>
        <v>0.22</v>
      </c>
      <c r="K21" s="9">
        <f t="shared" si="7"/>
        <v>5.4699999999999999E-2</v>
      </c>
      <c r="L21" s="6">
        <f t="shared" si="6"/>
        <v>6.0000000000000005E-2</v>
      </c>
      <c r="M21" s="10">
        <f t="shared" si="8"/>
        <v>11.16</v>
      </c>
      <c r="N21" s="11">
        <f t="shared" si="1"/>
        <v>11.22</v>
      </c>
      <c r="O21" s="3">
        <f t="shared" si="9"/>
        <v>0.67320000000000002</v>
      </c>
      <c r="P21" s="6">
        <f t="shared" si="10"/>
        <v>0.68</v>
      </c>
      <c r="Q21" s="12">
        <f t="shared" si="11"/>
        <v>11.9</v>
      </c>
      <c r="R21" s="13">
        <f t="shared" si="12"/>
        <v>1.19</v>
      </c>
    </row>
    <row r="22" spans="1:18" s="15" customFormat="1" ht="17.25" thickBot="1" x14ac:dyDescent="0.35">
      <c r="A22" s="3">
        <v>13</v>
      </c>
      <c r="B22" s="18"/>
      <c r="C22" s="4"/>
      <c r="D22" s="5">
        <f t="shared" si="2"/>
        <v>0</v>
      </c>
      <c r="E22" s="6">
        <f t="shared" si="0"/>
        <v>0</v>
      </c>
      <c r="F22" s="7"/>
      <c r="G22" s="8">
        <f t="shared" si="3"/>
        <v>0</v>
      </c>
      <c r="H22" s="6">
        <f t="shared" si="4"/>
        <v>10.94</v>
      </c>
      <c r="I22" s="3">
        <f t="shared" si="5"/>
        <v>0.21879999999999999</v>
      </c>
      <c r="J22" s="6">
        <f t="shared" si="6"/>
        <v>0.22</v>
      </c>
      <c r="K22" s="9">
        <f t="shared" si="7"/>
        <v>5.4699999999999999E-2</v>
      </c>
      <c r="L22" s="6">
        <f t="shared" si="6"/>
        <v>6.0000000000000005E-2</v>
      </c>
      <c r="M22" s="10">
        <f t="shared" si="8"/>
        <v>11.16</v>
      </c>
      <c r="N22" s="11">
        <f t="shared" si="1"/>
        <v>11.22</v>
      </c>
      <c r="O22" s="3">
        <f t="shared" si="9"/>
        <v>0.67320000000000002</v>
      </c>
      <c r="P22" s="6">
        <f t="shared" si="10"/>
        <v>0.68</v>
      </c>
      <c r="Q22" s="12">
        <f t="shared" si="11"/>
        <v>11.9</v>
      </c>
      <c r="R22" s="13">
        <f t="shared" si="12"/>
        <v>1.19</v>
      </c>
    </row>
    <row r="23" spans="1:18" s="15" customFormat="1" ht="17.25" thickBot="1" x14ac:dyDescent="0.35">
      <c r="A23" s="3">
        <v>14</v>
      </c>
      <c r="B23" s="18"/>
      <c r="C23" s="4"/>
      <c r="D23" s="5">
        <f t="shared" si="2"/>
        <v>0</v>
      </c>
      <c r="E23" s="6">
        <f t="shared" si="0"/>
        <v>0</v>
      </c>
      <c r="F23" s="7"/>
      <c r="G23" s="8">
        <f t="shared" si="3"/>
        <v>0</v>
      </c>
      <c r="H23" s="6">
        <f t="shared" si="4"/>
        <v>10.94</v>
      </c>
      <c r="I23" s="3">
        <f t="shared" si="5"/>
        <v>0.21879999999999999</v>
      </c>
      <c r="J23" s="6">
        <f t="shared" si="6"/>
        <v>0.22</v>
      </c>
      <c r="K23" s="9">
        <f t="shared" si="7"/>
        <v>5.4699999999999999E-2</v>
      </c>
      <c r="L23" s="6">
        <f t="shared" si="6"/>
        <v>6.0000000000000005E-2</v>
      </c>
      <c r="M23" s="10">
        <f t="shared" si="8"/>
        <v>11.16</v>
      </c>
      <c r="N23" s="11">
        <f t="shared" si="1"/>
        <v>11.22</v>
      </c>
      <c r="O23" s="3">
        <f t="shared" si="9"/>
        <v>0.67320000000000002</v>
      </c>
      <c r="P23" s="6">
        <f t="shared" si="10"/>
        <v>0.68</v>
      </c>
      <c r="Q23" s="12">
        <f t="shared" si="11"/>
        <v>11.9</v>
      </c>
      <c r="R23" s="13">
        <f t="shared" si="12"/>
        <v>1.19</v>
      </c>
    </row>
    <row r="24" spans="1:18" s="15" customFormat="1" ht="17.25" thickBot="1" x14ac:dyDescent="0.35">
      <c r="A24" s="3">
        <v>15</v>
      </c>
      <c r="B24" s="18"/>
      <c r="C24" s="4"/>
      <c r="D24" s="5">
        <f t="shared" si="2"/>
        <v>0</v>
      </c>
      <c r="E24" s="6">
        <f t="shared" si="0"/>
        <v>0</v>
      </c>
      <c r="F24" s="7"/>
      <c r="G24" s="8">
        <f t="shared" si="3"/>
        <v>0</v>
      </c>
      <c r="H24" s="6">
        <f t="shared" si="4"/>
        <v>10.94</v>
      </c>
      <c r="I24" s="3">
        <f t="shared" si="5"/>
        <v>0.21879999999999999</v>
      </c>
      <c r="J24" s="6">
        <f t="shared" si="6"/>
        <v>0.22</v>
      </c>
      <c r="K24" s="9">
        <f t="shared" si="7"/>
        <v>5.4699999999999999E-2</v>
      </c>
      <c r="L24" s="6">
        <f t="shared" si="6"/>
        <v>6.0000000000000005E-2</v>
      </c>
      <c r="M24" s="10">
        <f t="shared" si="8"/>
        <v>11.16</v>
      </c>
      <c r="N24" s="11">
        <f t="shared" si="1"/>
        <v>11.22</v>
      </c>
      <c r="O24" s="3">
        <f t="shared" si="9"/>
        <v>0.67320000000000002</v>
      </c>
      <c r="P24" s="6">
        <f t="shared" si="10"/>
        <v>0.68</v>
      </c>
      <c r="Q24" s="12">
        <f t="shared" si="11"/>
        <v>11.9</v>
      </c>
      <c r="R24" s="13">
        <f t="shared" si="12"/>
        <v>1.19</v>
      </c>
    </row>
    <row r="25" spans="1:18" s="15" customFormat="1" ht="17.25" thickBot="1" x14ac:dyDescent="0.35">
      <c r="A25" s="3">
        <v>16</v>
      </c>
      <c r="B25" s="18"/>
      <c r="C25" s="4"/>
      <c r="D25" s="5">
        <f t="shared" si="2"/>
        <v>0</v>
      </c>
      <c r="E25" s="6">
        <f t="shared" si="0"/>
        <v>0</v>
      </c>
      <c r="F25" s="7"/>
      <c r="G25" s="8">
        <f t="shared" si="3"/>
        <v>0</v>
      </c>
      <c r="H25" s="6">
        <f t="shared" si="4"/>
        <v>10.94</v>
      </c>
      <c r="I25" s="3">
        <f t="shared" si="5"/>
        <v>0.21879999999999999</v>
      </c>
      <c r="J25" s="6">
        <f t="shared" si="6"/>
        <v>0.22</v>
      </c>
      <c r="K25" s="9">
        <f t="shared" si="7"/>
        <v>5.4699999999999999E-2</v>
      </c>
      <c r="L25" s="6">
        <f t="shared" si="6"/>
        <v>6.0000000000000005E-2</v>
      </c>
      <c r="M25" s="10">
        <f t="shared" si="8"/>
        <v>11.16</v>
      </c>
      <c r="N25" s="11">
        <f t="shared" si="1"/>
        <v>11.22</v>
      </c>
      <c r="O25" s="3">
        <f t="shared" si="9"/>
        <v>0.67320000000000002</v>
      </c>
      <c r="P25" s="6">
        <f t="shared" si="10"/>
        <v>0.68</v>
      </c>
      <c r="Q25" s="12">
        <f t="shared" si="11"/>
        <v>11.9</v>
      </c>
      <c r="R25" s="13">
        <f t="shared" si="12"/>
        <v>1.19</v>
      </c>
    </row>
    <row r="26" spans="1:18" s="15" customFormat="1" ht="17.25" thickBot="1" x14ac:dyDescent="0.35">
      <c r="A26" s="3">
        <v>17</v>
      </c>
      <c r="B26" s="18"/>
      <c r="C26" s="4"/>
      <c r="D26" s="5">
        <f t="shared" si="2"/>
        <v>0</v>
      </c>
      <c r="E26" s="6">
        <f t="shared" si="0"/>
        <v>0</v>
      </c>
      <c r="F26" s="7"/>
      <c r="G26" s="8">
        <f t="shared" si="3"/>
        <v>0</v>
      </c>
      <c r="H26" s="6">
        <f t="shared" si="4"/>
        <v>10.94</v>
      </c>
      <c r="I26" s="3">
        <f t="shared" si="5"/>
        <v>0.21879999999999999</v>
      </c>
      <c r="J26" s="6">
        <f t="shared" si="6"/>
        <v>0.22</v>
      </c>
      <c r="K26" s="9">
        <f t="shared" si="7"/>
        <v>5.4699999999999999E-2</v>
      </c>
      <c r="L26" s="6">
        <f t="shared" si="6"/>
        <v>6.0000000000000005E-2</v>
      </c>
      <c r="M26" s="10">
        <f t="shared" si="8"/>
        <v>11.16</v>
      </c>
      <c r="N26" s="11">
        <f t="shared" si="1"/>
        <v>11.22</v>
      </c>
      <c r="O26" s="3">
        <f t="shared" si="9"/>
        <v>0.67320000000000002</v>
      </c>
      <c r="P26" s="6">
        <f t="shared" si="10"/>
        <v>0.68</v>
      </c>
      <c r="Q26" s="12">
        <f t="shared" si="11"/>
        <v>11.9</v>
      </c>
      <c r="R26" s="13">
        <f t="shared" si="12"/>
        <v>1.19</v>
      </c>
    </row>
    <row r="27" spans="1:18" s="15" customFormat="1" ht="17.25" thickBot="1" x14ac:dyDescent="0.35">
      <c r="A27" s="3">
        <v>18</v>
      </c>
      <c r="B27" s="18"/>
      <c r="C27" s="4"/>
      <c r="D27" s="5">
        <f t="shared" si="2"/>
        <v>0</v>
      </c>
      <c r="E27" s="6">
        <f t="shared" si="0"/>
        <v>0</v>
      </c>
      <c r="F27" s="7"/>
      <c r="G27" s="8">
        <f t="shared" si="3"/>
        <v>0</v>
      </c>
      <c r="H27" s="6">
        <f t="shared" si="4"/>
        <v>10.94</v>
      </c>
      <c r="I27" s="3">
        <f t="shared" si="5"/>
        <v>0.21879999999999999</v>
      </c>
      <c r="J27" s="6">
        <f t="shared" ref="J27:J59" si="13">ROUNDUP(I27,2)</f>
        <v>0.22</v>
      </c>
      <c r="K27" s="9">
        <f t="shared" si="7"/>
        <v>5.4699999999999999E-2</v>
      </c>
      <c r="L27" s="6">
        <f t="shared" ref="L27:L59" si="14">ROUNDUP(K27,2)</f>
        <v>6.0000000000000005E-2</v>
      </c>
      <c r="M27" s="10">
        <f t="shared" si="8"/>
        <v>11.16</v>
      </c>
      <c r="N27" s="11">
        <f t="shared" si="1"/>
        <v>11.22</v>
      </c>
      <c r="O27" s="3">
        <f t="shared" si="9"/>
        <v>0.67320000000000002</v>
      </c>
      <c r="P27" s="6">
        <f t="shared" si="10"/>
        <v>0.68</v>
      </c>
      <c r="Q27" s="12">
        <f t="shared" si="11"/>
        <v>11.9</v>
      </c>
      <c r="R27" s="13">
        <f t="shared" si="12"/>
        <v>1.19</v>
      </c>
    </row>
    <row r="28" spans="1:18" s="15" customFormat="1" ht="17.25" thickBot="1" x14ac:dyDescent="0.35">
      <c r="A28" s="3">
        <v>19</v>
      </c>
      <c r="B28" s="18"/>
      <c r="C28" s="4"/>
      <c r="D28" s="5">
        <f t="shared" si="2"/>
        <v>0</v>
      </c>
      <c r="E28" s="6">
        <f t="shared" si="0"/>
        <v>0</v>
      </c>
      <c r="F28" s="7"/>
      <c r="G28" s="8">
        <f t="shared" si="3"/>
        <v>0</v>
      </c>
      <c r="H28" s="6">
        <f t="shared" si="4"/>
        <v>10.94</v>
      </c>
      <c r="I28" s="3">
        <f t="shared" si="5"/>
        <v>0.21879999999999999</v>
      </c>
      <c r="J28" s="6">
        <f t="shared" si="13"/>
        <v>0.22</v>
      </c>
      <c r="K28" s="9">
        <f t="shared" si="7"/>
        <v>5.4699999999999999E-2</v>
      </c>
      <c r="L28" s="6">
        <f t="shared" si="14"/>
        <v>6.0000000000000005E-2</v>
      </c>
      <c r="M28" s="10">
        <f t="shared" si="8"/>
        <v>11.16</v>
      </c>
      <c r="N28" s="11">
        <f t="shared" si="1"/>
        <v>11.22</v>
      </c>
      <c r="O28" s="3">
        <f t="shared" si="9"/>
        <v>0.67320000000000002</v>
      </c>
      <c r="P28" s="6">
        <f t="shared" si="10"/>
        <v>0.68</v>
      </c>
      <c r="Q28" s="12">
        <f t="shared" si="11"/>
        <v>11.9</v>
      </c>
      <c r="R28" s="13">
        <f t="shared" si="12"/>
        <v>1.19</v>
      </c>
    </row>
    <row r="29" spans="1:18" s="15" customFormat="1" ht="17.25" thickBot="1" x14ac:dyDescent="0.35">
      <c r="A29" s="3">
        <v>20</v>
      </c>
      <c r="B29" s="18"/>
      <c r="C29" s="4"/>
      <c r="D29" s="5">
        <f t="shared" si="2"/>
        <v>0</v>
      </c>
      <c r="E29" s="6">
        <f t="shared" si="0"/>
        <v>0</v>
      </c>
      <c r="F29" s="7"/>
      <c r="G29" s="8">
        <f t="shared" si="3"/>
        <v>0</v>
      </c>
      <c r="H29" s="6">
        <f t="shared" si="4"/>
        <v>10.94</v>
      </c>
      <c r="I29" s="3">
        <f t="shared" si="5"/>
        <v>0.21879999999999999</v>
      </c>
      <c r="J29" s="6">
        <f t="shared" si="13"/>
        <v>0.22</v>
      </c>
      <c r="K29" s="9">
        <f t="shared" si="7"/>
        <v>5.4699999999999999E-2</v>
      </c>
      <c r="L29" s="6">
        <f t="shared" si="14"/>
        <v>6.0000000000000005E-2</v>
      </c>
      <c r="M29" s="10">
        <f t="shared" si="8"/>
        <v>11.16</v>
      </c>
      <c r="N29" s="11">
        <f t="shared" si="1"/>
        <v>11.22</v>
      </c>
      <c r="O29" s="3">
        <f t="shared" si="9"/>
        <v>0.67320000000000002</v>
      </c>
      <c r="P29" s="6">
        <f t="shared" si="10"/>
        <v>0.68</v>
      </c>
      <c r="Q29" s="12">
        <f t="shared" si="11"/>
        <v>11.9</v>
      </c>
      <c r="R29" s="13">
        <f t="shared" si="12"/>
        <v>1.19</v>
      </c>
    </row>
    <row r="30" spans="1:18" s="15" customFormat="1" ht="17.25" thickBot="1" x14ac:dyDescent="0.35">
      <c r="A30" s="3">
        <v>21</v>
      </c>
      <c r="B30" s="18"/>
      <c r="C30" s="4"/>
      <c r="D30" s="5">
        <f t="shared" si="2"/>
        <v>0</v>
      </c>
      <c r="E30" s="6">
        <f t="shared" si="0"/>
        <v>0</v>
      </c>
      <c r="F30" s="7"/>
      <c r="G30" s="8">
        <f t="shared" si="3"/>
        <v>0</v>
      </c>
      <c r="H30" s="6">
        <f t="shared" si="4"/>
        <v>10.94</v>
      </c>
      <c r="I30" s="3">
        <f t="shared" si="5"/>
        <v>0.21879999999999999</v>
      </c>
      <c r="J30" s="6">
        <f t="shared" si="13"/>
        <v>0.22</v>
      </c>
      <c r="K30" s="9">
        <f t="shared" si="7"/>
        <v>5.4699999999999999E-2</v>
      </c>
      <c r="L30" s="6">
        <f t="shared" si="14"/>
        <v>6.0000000000000005E-2</v>
      </c>
      <c r="M30" s="10">
        <f t="shared" si="8"/>
        <v>11.16</v>
      </c>
      <c r="N30" s="11">
        <f t="shared" si="1"/>
        <v>11.22</v>
      </c>
      <c r="O30" s="3">
        <f t="shared" si="9"/>
        <v>0.67320000000000002</v>
      </c>
      <c r="P30" s="6">
        <f t="shared" si="10"/>
        <v>0.68</v>
      </c>
      <c r="Q30" s="12">
        <f t="shared" si="11"/>
        <v>11.9</v>
      </c>
      <c r="R30" s="13">
        <f t="shared" si="12"/>
        <v>1.19</v>
      </c>
    </row>
    <row r="31" spans="1:18" s="15" customFormat="1" ht="17.25" thickBot="1" x14ac:dyDescent="0.35">
      <c r="A31" s="3">
        <v>22</v>
      </c>
      <c r="B31" s="18"/>
      <c r="C31" s="4"/>
      <c r="D31" s="5">
        <f t="shared" si="2"/>
        <v>0</v>
      </c>
      <c r="E31" s="6">
        <f t="shared" si="0"/>
        <v>0</v>
      </c>
      <c r="F31" s="7"/>
      <c r="G31" s="8">
        <f t="shared" si="3"/>
        <v>0</v>
      </c>
      <c r="H31" s="6">
        <f t="shared" si="4"/>
        <v>10.94</v>
      </c>
      <c r="I31" s="3">
        <f t="shared" si="5"/>
        <v>0.21879999999999999</v>
      </c>
      <c r="J31" s="6">
        <f t="shared" si="13"/>
        <v>0.22</v>
      </c>
      <c r="K31" s="9">
        <f t="shared" si="7"/>
        <v>5.4699999999999999E-2</v>
      </c>
      <c r="L31" s="6">
        <f t="shared" si="14"/>
        <v>6.0000000000000005E-2</v>
      </c>
      <c r="M31" s="10">
        <f t="shared" si="8"/>
        <v>11.16</v>
      </c>
      <c r="N31" s="11">
        <f t="shared" si="1"/>
        <v>11.22</v>
      </c>
      <c r="O31" s="3">
        <f t="shared" si="9"/>
        <v>0.67320000000000002</v>
      </c>
      <c r="P31" s="6">
        <f t="shared" si="10"/>
        <v>0.68</v>
      </c>
      <c r="Q31" s="12">
        <f t="shared" si="11"/>
        <v>11.9</v>
      </c>
      <c r="R31" s="13">
        <f t="shared" si="12"/>
        <v>1.19</v>
      </c>
    </row>
    <row r="32" spans="1:18" s="15" customFormat="1" ht="17.25" thickBot="1" x14ac:dyDescent="0.35">
      <c r="A32" s="3">
        <v>23</v>
      </c>
      <c r="B32" s="18"/>
      <c r="C32" s="4"/>
      <c r="D32" s="5">
        <f t="shared" si="2"/>
        <v>0</v>
      </c>
      <c r="E32" s="6">
        <f t="shared" si="0"/>
        <v>0</v>
      </c>
      <c r="F32" s="7"/>
      <c r="G32" s="8">
        <f t="shared" si="3"/>
        <v>0</v>
      </c>
      <c r="H32" s="6">
        <f t="shared" si="4"/>
        <v>10.94</v>
      </c>
      <c r="I32" s="3">
        <f t="shared" si="5"/>
        <v>0.21879999999999999</v>
      </c>
      <c r="J32" s="6">
        <f t="shared" si="13"/>
        <v>0.22</v>
      </c>
      <c r="K32" s="9">
        <f t="shared" si="7"/>
        <v>5.4699999999999999E-2</v>
      </c>
      <c r="L32" s="6">
        <f t="shared" si="14"/>
        <v>6.0000000000000005E-2</v>
      </c>
      <c r="M32" s="10">
        <f t="shared" si="8"/>
        <v>11.16</v>
      </c>
      <c r="N32" s="11">
        <f t="shared" si="1"/>
        <v>11.22</v>
      </c>
      <c r="O32" s="3">
        <f t="shared" si="9"/>
        <v>0.67320000000000002</v>
      </c>
      <c r="P32" s="6">
        <f t="shared" si="10"/>
        <v>0.68</v>
      </c>
      <c r="Q32" s="12">
        <f t="shared" si="11"/>
        <v>11.9</v>
      </c>
      <c r="R32" s="13">
        <f t="shared" si="12"/>
        <v>1.19</v>
      </c>
    </row>
    <row r="33" spans="1:18" s="15" customFormat="1" ht="17.25" thickBot="1" x14ac:dyDescent="0.35">
      <c r="A33" s="3">
        <v>24</v>
      </c>
      <c r="B33" s="18"/>
      <c r="C33" s="4"/>
      <c r="D33" s="5">
        <f t="shared" si="2"/>
        <v>0</v>
      </c>
      <c r="E33" s="6">
        <f t="shared" si="0"/>
        <v>0</v>
      </c>
      <c r="F33" s="7"/>
      <c r="G33" s="8">
        <f t="shared" si="3"/>
        <v>0</v>
      </c>
      <c r="H33" s="6">
        <f t="shared" si="4"/>
        <v>10.94</v>
      </c>
      <c r="I33" s="3">
        <f t="shared" si="5"/>
        <v>0.21879999999999999</v>
      </c>
      <c r="J33" s="6">
        <f t="shared" si="13"/>
        <v>0.22</v>
      </c>
      <c r="K33" s="9">
        <f t="shared" si="7"/>
        <v>5.4699999999999999E-2</v>
      </c>
      <c r="L33" s="6">
        <f t="shared" si="14"/>
        <v>6.0000000000000005E-2</v>
      </c>
      <c r="M33" s="10">
        <f t="shared" si="8"/>
        <v>11.16</v>
      </c>
      <c r="N33" s="11">
        <f t="shared" si="1"/>
        <v>11.22</v>
      </c>
      <c r="O33" s="3">
        <f t="shared" si="9"/>
        <v>0.67320000000000002</v>
      </c>
      <c r="P33" s="6">
        <f t="shared" si="10"/>
        <v>0.68</v>
      </c>
      <c r="Q33" s="12">
        <f t="shared" si="11"/>
        <v>11.9</v>
      </c>
      <c r="R33" s="13">
        <f t="shared" si="12"/>
        <v>1.19</v>
      </c>
    </row>
    <row r="34" spans="1:18" s="15" customFormat="1" ht="17.25" thickBot="1" x14ac:dyDescent="0.35">
      <c r="A34" s="3">
        <v>25</v>
      </c>
      <c r="B34" s="18"/>
      <c r="C34" s="4"/>
      <c r="D34" s="5">
        <f t="shared" si="2"/>
        <v>0</v>
      </c>
      <c r="E34" s="6">
        <f t="shared" si="0"/>
        <v>0</v>
      </c>
      <c r="F34" s="7"/>
      <c r="G34" s="8">
        <f>+E34-F34</f>
        <v>0</v>
      </c>
      <c r="H34" s="6">
        <f t="shared" si="4"/>
        <v>10.94</v>
      </c>
      <c r="I34" s="3">
        <f t="shared" si="5"/>
        <v>0.21879999999999999</v>
      </c>
      <c r="J34" s="6">
        <f t="shared" si="13"/>
        <v>0.22</v>
      </c>
      <c r="K34" s="9">
        <f t="shared" si="7"/>
        <v>5.4699999999999999E-2</v>
      </c>
      <c r="L34" s="6">
        <f t="shared" si="14"/>
        <v>6.0000000000000005E-2</v>
      </c>
      <c r="M34" s="10">
        <f t="shared" si="8"/>
        <v>11.16</v>
      </c>
      <c r="N34" s="11">
        <f t="shared" si="1"/>
        <v>11.22</v>
      </c>
      <c r="O34" s="3">
        <f t="shared" si="9"/>
        <v>0.67320000000000002</v>
      </c>
      <c r="P34" s="6">
        <f t="shared" si="10"/>
        <v>0.68</v>
      </c>
      <c r="Q34" s="12">
        <f t="shared" si="11"/>
        <v>11.9</v>
      </c>
      <c r="R34" s="13">
        <f t="shared" si="12"/>
        <v>1.19</v>
      </c>
    </row>
    <row r="35" spans="1:18" s="15" customFormat="1" ht="17.25" thickBot="1" x14ac:dyDescent="0.35">
      <c r="A35" s="3">
        <v>26</v>
      </c>
      <c r="B35" s="18"/>
      <c r="C35" s="4"/>
      <c r="D35" s="5">
        <f t="shared" si="2"/>
        <v>0</v>
      </c>
      <c r="E35" s="6">
        <f t="shared" si="0"/>
        <v>0</v>
      </c>
      <c r="F35" s="7"/>
      <c r="G35" s="8">
        <f t="shared" ref="G35:G59" si="15">+E35-F35</f>
        <v>0</v>
      </c>
      <c r="H35" s="6">
        <f t="shared" si="4"/>
        <v>10.94</v>
      </c>
      <c r="I35" s="3">
        <f t="shared" si="5"/>
        <v>0.21879999999999999</v>
      </c>
      <c r="J35" s="6">
        <f t="shared" si="13"/>
        <v>0.22</v>
      </c>
      <c r="K35" s="9">
        <f t="shared" si="7"/>
        <v>5.4699999999999999E-2</v>
      </c>
      <c r="L35" s="6">
        <f t="shared" si="14"/>
        <v>6.0000000000000005E-2</v>
      </c>
      <c r="M35" s="10">
        <f t="shared" si="8"/>
        <v>11.16</v>
      </c>
      <c r="N35" s="11">
        <f t="shared" si="1"/>
        <v>11.22</v>
      </c>
      <c r="O35" s="3">
        <f t="shared" si="9"/>
        <v>0.67320000000000002</v>
      </c>
      <c r="P35" s="6">
        <f t="shared" si="10"/>
        <v>0.68</v>
      </c>
      <c r="Q35" s="12">
        <f t="shared" si="11"/>
        <v>11.9</v>
      </c>
      <c r="R35" s="13">
        <f t="shared" si="12"/>
        <v>1.19</v>
      </c>
    </row>
    <row r="36" spans="1:18" s="15" customFormat="1" ht="17.25" thickBot="1" x14ac:dyDescent="0.35">
      <c r="A36" s="3">
        <v>27</v>
      </c>
      <c r="B36" s="18"/>
      <c r="C36" s="4"/>
      <c r="D36" s="5">
        <f t="shared" si="2"/>
        <v>0</v>
      </c>
      <c r="E36" s="6">
        <f t="shared" si="0"/>
        <v>0</v>
      </c>
      <c r="F36" s="7"/>
      <c r="G36" s="8">
        <f t="shared" si="15"/>
        <v>0</v>
      </c>
      <c r="H36" s="6">
        <f t="shared" si="4"/>
        <v>10.94</v>
      </c>
      <c r="I36" s="3">
        <f t="shared" si="5"/>
        <v>0.21879999999999999</v>
      </c>
      <c r="J36" s="6">
        <f t="shared" si="13"/>
        <v>0.22</v>
      </c>
      <c r="K36" s="9">
        <f t="shared" si="7"/>
        <v>5.4699999999999999E-2</v>
      </c>
      <c r="L36" s="6">
        <f t="shared" si="14"/>
        <v>6.0000000000000005E-2</v>
      </c>
      <c r="M36" s="10">
        <f t="shared" si="8"/>
        <v>11.16</v>
      </c>
      <c r="N36" s="11">
        <f t="shared" si="1"/>
        <v>11.22</v>
      </c>
      <c r="O36" s="3">
        <f t="shared" si="9"/>
        <v>0.67320000000000002</v>
      </c>
      <c r="P36" s="6">
        <f t="shared" si="10"/>
        <v>0.68</v>
      </c>
      <c r="Q36" s="12">
        <f t="shared" si="11"/>
        <v>11.9</v>
      </c>
      <c r="R36" s="13">
        <f t="shared" si="12"/>
        <v>1.19</v>
      </c>
    </row>
    <row r="37" spans="1:18" s="15" customFormat="1" ht="17.25" thickBot="1" x14ac:dyDescent="0.35">
      <c r="A37" s="3">
        <v>28</v>
      </c>
      <c r="B37" s="18"/>
      <c r="C37" s="4"/>
      <c r="D37" s="5">
        <f t="shared" si="2"/>
        <v>0</v>
      </c>
      <c r="E37" s="6">
        <f t="shared" si="0"/>
        <v>0</v>
      </c>
      <c r="F37" s="7"/>
      <c r="G37" s="8">
        <f t="shared" si="15"/>
        <v>0</v>
      </c>
      <c r="H37" s="6">
        <f t="shared" si="4"/>
        <v>10.94</v>
      </c>
      <c r="I37" s="3">
        <f t="shared" si="5"/>
        <v>0.21879999999999999</v>
      </c>
      <c r="J37" s="6">
        <f t="shared" si="13"/>
        <v>0.22</v>
      </c>
      <c r="K37" s="9">
        <f t="shared" si="7"/>
        <v>5.4699999999999999E-2</v>
      </c>
      <c r="L37" s="6">
        <f t="shared" si="14"/>
        <v>6.0000000000000005E-2</v>
      </c>
      <c r="M37" s="10">
        <f t="shared" si="8"/>
        <v>11.16</v>
      </c>
      <c r="N37" s="11">
        <f t="shared" si="1"/>
        <v>11.22</v>
      </c>
      <c r="O37" s="3">
        <f t="shared" si="9"/>
        <v>0.67320000000000002</v>
      </c>
      <c r="P37" s="6">
        <f t="shared" si="10"/>
        <v>0.68</v>
      </c>
      <c r="Q37" s="12">
        <f t="shared" si="11"/>
        <v>11.9</v>
      </c>
      <c r="R37" s="13">
        <f t="shared" si="12"/>
        <v>1.19</v>
      </c>
    </row>
    <row r="38" spans="1:18" s="15" customFormat="1" ht="17.25" thickBot="1" x14ac:dyDescent="0.35">
      <c r="A38" s="3">
        <v>29</v>
      </c>
      <c r="B38" s="18"/>
      <c r="C38" s="4"/>
      <c r="D38" s="5">
        <f t="shared" si="2"/>
        <v>0</v>
      </c>
      <c r="E38" s="6">
        <f t="shared" si="0"/>
        <v>0</v>
      </c>
      <c r="F38" s="7"/>
      <c r="G38" s="8">
        <f t="shared" si="15"/>
        <v>0</v>
      </c>
      <c r="H38" s="6">
        <f t="shared" si="4"/>
        <v>10.94</v>
      </c>
      <c r="I38" s="3">
        <f>ROUND(H38*0.02,4)</f>
        <v>0.21879999999999999</v>
      </c>
      <c r="J38" s="6">
        <f t="shared" si="13"/>
        <v>0.22</v>
      </c>
      <c r="K38" s="9">
        <f t="shared" si="7"/>
        <v>5.4699999999999999E-2</v>
      </c>
      <c r="L38" s="6">
        <f t="shared" si="14"/>
        <v>6.0000000000000005E-2</v>
      </c>
      <c r="M38" s="10">
        <f t="shared" si="8"/>
        <v>11.16</v>
      </c>
      <c r="N38" s="11">
        <f t="shared" si="1"/>
        <v>11.22</v>
      </c>
      <c r="O38" s="3">
        <f t="shared" si="9"/>
        <v>0.67320000000000002</v>
      </c>
      <c r="P38" s="6">
        <f t="shared" si="10"/>
        <v>0.68</v>
      </c>
      <c r="Q38" s="12">
        <f t="shared" si="11"/>
        <v>11.9</v>
      </c>
      <c r="R38" s="13">
        <f t="shared" si="12"/>
        <v>1.19</v>
      </c>
    </row>
    <row r="39" spans="1:18" s="15" customFormat="1" ht="17.25" thickBot="1" x14ac:dyDescent="0.35">
      <c r="A39" s="3">
        <v>30</v>
      </c>
      <c r="B39" s="18"/>
      <c r="C39" s="4"/>
      <c r="D39" s="5">
        <f t="shared" si="2"/>
        <v>0</v>
      </c>
      <c r="E39" s="6">
        <f t="shared" si="0"/>
        <v>0</v>
      </c>
      <c r="F39" s="7"/>
      <c r="G39" s="8">
        <f t="shared" si="15"/>
        <v>0</v>
      </c>
      <c r="H39" s="6">
        <f t="shared" si="4"/>
        <v>10.94</v>
      </c>
      <c r="I39" s="3">
        <f t="shared" si="5"/>
        <v>0.21879999999999999</v>
      </c>
      <c r="J39" s="6">
        <f t="shared" si="13"/>
        <v>0.22</v>
      </c>
      <c r="K39" s="9">
        <f t="shared" si="7"/>
        <v>5.4699999999999999E-2</v>
      </c>
      <c r="L39" s="6">
        <f t="shared" si="14"/>
        <v>6.0000000000000005E-2</v>
      </c>
      <c r="M39" s="10">
        <f t="shared" si="8"/>
        <v>11.16</v>
      </c>
      <c r="N39" s="11">
        <f t="shared" si="1"/>
        <v>11.22</v>
      </c>
      <c r="O39" s="3">
        <f t="shared" si="9"/>
        <v>0.67320000000000002</v>
      </c>
      <c r="P39" s="6">
        <f t="shared" si="10"/>
        <v>0.68</v>
      </c>
      <c r="Q39" s="12">
        <f t="shared" si="11"/>
        <v>11.9</v>
      </c>
      <c r="R39" s="13">
        <f t="shared" si="12"/>
        <v>1.19</v>
      </c>
    </row>
    <row r="40" spans="1:18" s="15" customFormat="1" ht="17.25" thickBot="1" x14ac:dyDescent="0.35">
      <c r="A40" s="3">
        <v>31</v>
      </c>
      <c r="B40" s="18"/>
      <c r="C40" s="4"/>
      <c r="D40" s="5">
        <f t="shared" si="2"/>
        <v>0</v>
      </c>
      <c r="E40" s="6">
        <f t="shared" si="0"/>
        <v>0</v>
      </c>
      <c r="F40" s="7"/>
      <c r="G40" s="8">
        <f t="shared" si="15"/>
        <v>0</v>
      </c>
      <c r="H40" s="6">
        <f t="shared" si="4"/>
        <v>10.94</v>
      </c>
      <c r="I40" s="3">
        <f t="shared" si="5"/>
        <v>0.21879999999999999</v>
      </c>
      <c r="J40" s="6">
        <f t="shared" si="13"/>
        <v>0.22</v>
      </c>
      <c r="K40" s="9">
        <f t="shared" si="7"/>
        <v>5.4699999999999999E-2</v>
      </c>
      <c r="L40" s="6">
        <f t="shared" si="14"/>
        <v>6.0000000000000005E-2</v>
      </c>
      <c r="M40" s="10">
        <f t="shared" si="8"/>
        <v>11.16</v>
      </c>
      <c r="N40" s="11">
        <f t="shared" si="1"/>
        <v>11.22</v>
      </c>
      <c r="O40" s="3">
        <f t="shared" si="9"/>
        <v>0.67320000000000002</v>
      </c>
      <c r="P40" s="6">
        <f t="shared" si="10"/>
        <v>0.68</v>
      </c>
      <c r="Q40" s="12">
        <f t="shared" si="11"/>
        <v>11.9</v>
      </c>
      <c r="R40" s="13">
        <f t="shared" si="12"/>
        <v>1.19</v>
      </c>
    </row>
    <row r="41" spans="1:18" s="15" customFormat="1" ht="17.25" thickBot="1" x14ac:dyDescent="0.35">
      <c r="A41" s="3">
        <v>32</v>
      </c>
      <c r="B41" s="18"/>
      <c r="C41" s="4"/>
      <c r="D41" s="5">
        <f t="shared" si="2"/>
        <v>0</v>
      </c>
      <c r="E41" s="6">
        <f t="shared" si="0"/>
        <v>0</v>
      </c>
      <c r="F41" s="7"/>
      <c r="G41" s="8">
        <f t="shared" si="15"/>
        <v>0</v>
      </c>
      <c r="H41" s="6">
        <f t="shared" si="4"/>
        <v>10.94</v>
      </c>
      <c r="I41" s="3">
        <f t="shared" si="5"/>
        <v>0.21879999999999999</v>
      </c>
      <c r="J41" s="6">
        <f t="shared" si="13"/>
        <v>0.22</v>
      </c>
      <c r="K41" s="9">
        <f t="shared" si="7"/>
        <v>5.4699999999999999E-2</v>
      </c>
      <c r="L41" s="6">
        <f t="shared" si="14"/>
        <v>6.0000000000000005E-2</v>
      </c>
      <c r="M41" s="10">
        <f t="shared" si="8"/>
        <v>11.16</v>
      </c>
      <c r="N41" s="11">
        <f t="shared" si="1"/>
        <v>11.22</v>
      </c>
      <c r="O41" s="3">
        <f t="shared" si="9"/>
        <v>0.67320000000000002</v>
      </c>
      <c r="P41" s="6">
        <f t="shared" si="10"/>
        <v>0.68</v>
      </c>
      <c r="Q41" s="12">
        <f t="shared" si="11"/>
        <v>11.9</v>
      </c>
      <c r="R41" s="13">
        <f t="shared" si="12"/>
        <v>1.19</v>
      </c>
    </row>
    <row r="42" spans="1:18" s="15" customFormat="1" ht="17.25" thickBot="1" x14ac:dyDescent="0.35">
      <c r="A42" s="3">
        <v>33</v>
      </c>
      <c r="B42" s="18"/>
      <c r="C42" s="4"/>
      <c r="D42" s="5">
        <f t="shared" si="2"/>
        <v>0</v>
      </c>
      <c r="E42" s="6">
        <f t="shared" ref="E42:E59" si="16">ROUNDUP(D42,2)</f>
        <v>0</v>
      </c>
      <c r="F42" s="7"/>
      <c r="G42" s="8">
        <f t="shared" si="15"/>
        <v>0</v>
      </c>
      <c r="H42" s="6">
        <f t="shared" si="4"/>
        <v>10.94</v>
      </c>
      <c r="I42" s="3">
        <f t="shared" si="5"/>
        <v>0.21879999999999999</v>
      </c>
      <c r="J42" s="6">
        <f t="shared" si="13"/>
        <v>0.22</v>
      </c>
      <c r="K42" s="9">
        <f t="shared" si="7"/>
        <v>5.4699999999999999E-2</v>
      </c>
      <c r="L42" s="6">
        <f t="shared" si="14"/>
        <v>6.0000000000000005E-2</v>
      </c>
      <c r="M42" s="10">
        <f t="shared" ref="M42:M59" si="17">+H42+J42</f>
        <v>11.16</v>
      </c>
      <c r="N42" s="11">
        <f t="shared" ref="N42:N59" si="18">+M42+L42</f>
        <v>11.22</v>
      </c>
      <c r="O42" s="3">
        <f t="shared" si="9"/>
        <v>0.67320000000000002</v>
      </c>
      <c r="P42" s="6">
        <f t="shared" si="10"/>
        <v>0.68</v>
      </c>
      <c r="Q42" s="12">
        <f t="shared" ref="Q42:Q59" si="19">N42+P42</f>
        <v>11.9</v>
      </c>
      <c r="R42" s="13">
        <f t="shared" si="12"/>
        <v>1.19</v>
      </c>
    </row>
    <row r="43" spans="1:18" s="15" customFormat="1" ht="17.25" thickBot="1" x14ac:dyDescent="0.35">
      <c r="A43" s="3">
        <v>34</v>
      </c>
      <c r="B43" s="18"/>
      <c r="C43" s="4"/>
      <c r="D43" s="5">
        <f t="shared" si="2"/>
        <v>0</v>
      </c>
      <c r="E43" s="6">
        <f t="shared" si="16"/>
        <v>0</v>
      </c>
      <c r="F43" s="7"/>
      <c r="G43" s="8">
        <f t="shared" si="15"/>
        <v>0</v>
      </c>
      <c r="H43" s="6">
        <f t="shared" si="4"/>
        <v>10.94</v>
      </c>
      <c r="I43" s="3">
        <f t="shared" si="5"/>
        <v>0.21879999999999999</v>
      </c>
      <c r="J43" s="6">
        <f t="shared" si="13"/>
        <v>0.22</v>
      </c>
      <c r="K43" s="9">
        <f t="shared" si="7"/>
        <v>5.4699999999999999E-2</v>
      </c>
      <c r="L43" s="6">
        <f t="shared" si="14"/>
        <v>6.0000000000000005E-2</v>
      </c>
      <c r="M43" s="10">
        <f t="shared" si="17"/>
        <v>11.16</v>
      </c>
      <c r="N43" s="11">
        <f t="shared" si="18"/>
        <v>11.22</v>
      </c>
      <c r="O43" s="3">
        <f t="shared" si="9"/>
        <v>0.67320000000000002</v>
      </c>
      <c r="P43" s="6">
        <f t="shared" si="10"/>
        <v>0.68</v>
      </c>
      <c r="Q43" s="12">
        <f t="shared" si="19"/>
        <v>11.9</v>
      </c>
      <c r="R43" s="13">
        <f t="shared" si="12"/>
        <v>1.19</v>
      </c>
    </row>
    <row r="44" spans="1:18" s="15" customFormat="1" ht="17.25" thickBot="1" x14ac:dyDescent="0.35">
      <c r="A44" s="3">
        <v>35</v>
      </c>
      <c r="B44" s="18"/>
      <c r="C44" s="4"/>
      <c r="D44" s="5">
        <f t="shared" si="2"/>
        <v>0</v>
      </c>
      <c r="E44" s="6">
        <f t="shared" si="16"/>
        <v>0</v>
      </c>
      <c r="F44" s="7"/>
      <c r="G44" s="8">
        <f t="shared" si="15"/>
        <v>0</v>
      </c>
      <c r="H44" s="6">
        <f t="shared" si="4"/>
        <v>10.94</v>
      </c>
      <c r="I44" s="3">
        <f t="shared" si="5"/>
        <v>0.21879999999999999</v>
      </c>
      <c r="J44" s="6">
        <f t="shared" si="13"/>
        <v>0.22</v>
      </c>
      <c r="K44" s="9">
        <f t="shared" si="7"/>
        <v>5.4699999999999999E-2</v>
      </c>
      <c r="L44" s="6">
        <f t="shared" si="14"/>
        <v>6.0000000000000005E-2</v>
      </c>
      <c r="M44" s="10">
        <f t="shared" si="17"/>
        <v>11.16</v>
      </c>
      <c r="N44" s="11">
        <f t="shared" si="18"/>
        <v>11.22</v>
      </c>
      <c r="O44" s="3">
        <f t="shared" si="9"/>
        <v>0.67320000000000002</v>
      </c>
      <c r="P44" s="6">
        <f t="shared" si="10"/>
        <v>0.68</v>
      </c>
      <c r="Q44" s="12">
        <f t="shared" si="19"/>
        <v>11.9</v>
      </c>
      <c r="R44" s="13">
        <f t="shared" si="12"/>
        <v>1.19</v>
      </c>
    </row>
    <row r="45" spans="1:18" s="15" customFormat="1" ht="17.25" thickBot="1" x14ac:dyDescent="0.35">
      <c r="A45" s="3">
        <v>36</v>
      </c>
      <c r="B45" s="18"/>
      <c r="C45" s="4"/>
      <c r="D45" s="5">
        <f t="shared" si="2"/>
        <v>0</v>
      </c>
      <c r="E45" s="6">
        <f t="shared" si="16"/>
        <v>0</v>
      </c>
      <c r="F45" s="7"/>
      <c r="G45" s="8">
        <f t="shared" si="15"/>
        <v>0</v>
      </c>
      <c r="H45" s="6">
        <f t="shared" si="4"/>
        <v>10.94</v>
      </c>
      <c r="I45" s="3">
        <f t="shared" si="5"/>
        <v>0.21879999999999999</v>
      </c>
      <c r="J45" s="6">
        <f t="shared" si="13"/>
        <v>0.22</v>
      </c>
      <c r="K45" s="9">
        <f t="shared" si="7"/>
        <v>5.4699999999999999E-2</v>
      </c>
      <c r="L45" s="6">
        <f t="shared" si="14"/>
        <v>6.0000000000000005E-2</v>
      </c>
      <c r="M45" s="10">
        <f t="shared" si="17"/>
        <v>11.16</v>
      </c>
      <c r="N45" s="11">
        <f t="shared" si="18"/>
        <v>11.22</v>
      </c>
      <c r="O45" s="3">
        <f t="shared" si="9"/>
        <v>0.67320000000000002</v>
      </c>
      <c r="P45" s="6">
        <f t="shared" si="10"/>
        <v>0.68</v>
      </c>
      <c r="Q45" s="12">
        <f t="shared" si="19"/>
        <v>11.9</v>
      </c>
      <c r="R45" s="13">
        <f t="shared" si="12"/>
        <v>1.19</v>
      </c>
    </row>
    <row r="46" spans="1:18" s="15" customFormat="1" ht="17.25" thickBot="1" x14ac:dyDescent="0.35">
      <c r="A46" s="3">
        <v>37</v>
      </c>
      <c r="B46" s="18"/>
      <c r="C46" s="4"/>
      <c r="D46" s="5">
        <f t="shared" si="2"/>
        <v>0</v>
      </c>
      <c r="E46" s="6">
        <f t="shared" si="16"/>
        <v>0</v>
      </c>
      <c r="F46" s="7"/>
      <c r="G46" s="8">
        <f t="shared" si="15"/>
        <v>0</v>
      </c>
      <c r="H46" s="6">
        <f t="shared" si="4"/>
        <v>10.94</v>
      </c>
      <c r="I46" s="3">
        <f t="shared" si="5"/>
        <v>0.21879999999999999</v>
      </c>
      <c r="J46" s="6">
        <f t="shared" si="13"/>
        <v>0.22</v>
      </c>
      <c r="K46" s="9">
        <f t="shared" si="7"/>
        <v>5.4699999999999999E-2</v>
      </c>
      <c r="L46" s="6">
        <f t="shared" si="14"/>
        <v>6.0000000000000005E-2</v>
      </c>
      <c r="M46" s="10">
        <f t="shared" si="17"/>
        <v>11.16</v>
      </c>
      <c r="N46" s="11">
        <f t="shared" si="18"/>
        <v>11.22</v>
      </c>
      <c r="O46" s="3">
        <f t="shared" si="9"/>
        <v>0.67320000000000002</v>
      </c>
      <c r="P46" s="6">
        <f t="shared" si="10"/>
        <v>0.68</v>
      </c>
      <c r="Q46" s="12">
        <f t="shared" si="19"/>
        <v>11.9</v>
      </c>
      <c r="R46" s="13">
        <f t="shared" si="12"/>
        <v>1.19</v>
      </c>
    </row>
    <row r="47" spans="1:18" s="15" customFormat="1" ht="17.25" thickBot="1" x14ac:dyDescent="0.35">
      <c r="A47" s="3">
        <v>38</v>
      </c>
      <c r="B47" s="18"/>
      <c r="C47" s="4"/>
      <c r="D47" s="5">
        <f t="shared" si="2"/>
        <v>0</v>
      </c>
      <c r="E47" s="6">
        <f t="shared" si="16"/>
        <v>0</v>
      </c>
      <c r="F47" s="7"/>
      <c r="G47" s="8">
        <f t="shared" si="15"/>
        <v>0</v>
      </c>
      <c r="H47" s="6">
        <f t="shared" si="4"/>
        <v>10.94</v>
      </c>
      <c r="I47" s="3">
        <f t="shared" si="5"/>
        <v>0.21879999999999999</v>
      </c>
      <c r="J47" s="6">
        <f t="shared" si="13"/>
        <v>0.22</v>
      </c>
      <c r="K47" s="9">
        <f t="shared" si="7"/>
        <v>5.4699999999999999E-2</v>
      </c>
      <c r="L47" s="6">
        <f t="shared" si="14"/>
        <v>6.0000000000000005E-2</v>
      </c>
      <c r="M47" s="10">
        <f t="shared" si="17"/>
        <v>11.16</v>
      </c>
      <c r="N47" s="11">
        <f t="shared" si="18"/>
        <v>11.22</v>
      </c>
      <c r="O47" s="3">
        <f t="shared" si="9"/>
        <v>0.67320000000000002</v>
      </c>
      <c r="P47" s="6">
        <f t="shared" si="10"/>
        <v>0.68</v>
      </c>
      <c r="Q47" s="12">
        <f t="shared" si="19"/>
        <v>11.9</v>
      </c>
      <c r="R47" s="13">
        <f t="shared" si="12"/>
        <v>1.19</v>
      </c>
    </row>
    <row r="48" spans="1:18" s="15" customFormat="1" ht="17.25" thickBot="1" x14ac:dyDescent="0.35">
      <c r="A48" s="3">
        <v>39</v>
      </c>
      <c r="B48" s="18"/>
      <c r="C48" s="4"/>
      <c r="D48" s="5">
        <f t="shared" si="2"/>
        <v>0</v>
      </c>
      <c r="E48" s="6">
        <f t="shared" si="16"/>
        <v>0</v>
      </c>
      <c r="F48" s="7"/>
      <c r="G48" s="8">
        <f t="shared" si="15"/>
        <v>0</v>
      </c>
      <c r="H48" s="6">
        <f t="shared" si="4"/>
        <v>10.94</v>
      </c>
      <c r="I48" s="3">
        <f t="shared" si="5"/>
        <v>0.21879999999999999</v>
      </c>
      <c r="J48" s="6">
        <f t="shared" si="13"/>
        <v>0.22</v>
      </c>
      <c r="K48" s="9">
        <f t="shared" si="7"/>
        <v>5.4699999999999999E-2</v>
      </c>
      <c r="L48" s="6">
        <f t="shared" si="14"/>
        <v>6.0000000000000005E-2</v>
      </c>
      <c r="M48" s="10">
        <f t="shared" si="17"/>
        <v>11.16</v>
      </c>
      <c r="N48" s="11">
        <f t="shared" si="18"/>
        <v>11.22</v>
      </c>
      <c r="O48" s="3">
        <f t="shared" si="9"/>
        <v>0.67320000000000002</v>
      </c>
      <c r="P48" s="6">
        <f t="shared" si="10"/>
        <v>0.68</v>
      </c>
      <c r="Q48" s="12">
        <f t="shared" si="19"/>
        <v>11.9</v>
      </c>
      <c r="R48" s="13">
        <f t="shared" si="12"/>
        <v>1.19</v>
      </c>
    </row>
    <row r="49" spans="1:18" s="15" customFormat="1" ht="17.25" thickBot="1" x14ac:dyDescent="0.35">
      <c r="A49" s="3">
        <v>40</v>
      </c>
      <c r="B49" s="18"/>
      <c r="C49" s="4"/>
      <c r="D49" s="5">
        <f t="shared" si="2"/>
        <v>0</v>
      </c>
      <c r="E49" s="6">
        <f t="shared" si="16"/>
        <v>0</v>
      </c>
      <c r="F49" s="7"/>
      <c r="G49" s="8">
        <f t="shared" si="15"/>
        <v>0</v>
      </c>
      <c r="H49" s="6">
        <f t="shared" si="4"/>
        <v>10.94</v>
      </c>
      <c r="I49" s="3">
        <f t="shared" si="5"/>
        <v>0.21879999999999999</v>
      </c>
      <c r="J49" s="6">
        <f t="shared" si="13"/>
        <v>0.22</v>
      </c>
      <c r="K49" s="9">
        <f t="shared" si="7"/>
        <v>5.4699999999999999E-2</v>
      </c>
      <c r="L49" s="6">
        <f t="shared" si="14"/>
        <v>6.0000000000000005E-2</v>
      </c>
      <c r="M49" s="10">
        <f t="shared" si="17"/>
        <v>11.16</v>
      </c>
      <c r="N49" s="11">
        <f t="shared" si="18"/>
        <v>11.22</v>
      </c>
      <c r="O49" s="3">
        <f t="shared" si="9"/>
        <v>0.67320000000000002</v>
      </c>
      <c r="P49" s="6">
        <f t="shared" si="10"/>
        <v>0.68</v>
      </c>
      <c r="Q49" s="12">
        <f t="shared" si="19"/>
        <v>11.9</v>
      </c>
      <c r="R49" s="13">
        <f t="shared" si="12"/>
        <v>1.19</v>
      </c>
    </row>
    <row r="50" spans="1:18" s="15" customFormat="1" ht="17.25" thickBot="1" x14ac:dyDescent="0.35">
      <c r="A50" s="3">
        <v>41</v>
      </c>
      <c r="B50" s="18"/>
      <c r="C50" s="4"/>
      <c r="D50" s="5">
        <f t="shared" si="2"/>
        <v>0</v>
      </c>
      <c r="E50" s="6">
        <f t="shared" si="16"/>
        <v>0</v>
      </c>
      <c r="F50" s="7"/>
      <c r="G50" s="8">
        <f t="shared" si="15"/>
        <v>0</v>
      </c>
      <c r="H50" s="6">
        <f t="shared" si="4"/>
        <v>10.94</v>
      </c>
      <c r="I50" s="3">
        <f t="shared" si="5"/>
        <v>0.21879999999999999</v>
      </c>
      <c r="J50" s="6">
        <f t="shared" si="13"/>
        <v>0.22</v>
      </c>
      <c r="K50" s="9">
        <f t="shared" si="7"/>
        <v>5.4699999999999999E-2</v>
      </c>
      <c r="L50" s="6">
        <f t="shared" si="14"/>
        <v>6.0000000000000005E-2</v>
      </c>
      <c r="M50" s="10">
        <f t="shared" si="17"/>
        <v>11.16</v>
      </c>
      <c r="N50" s="11">
        <f t="shared" si="18"/>
        <v>11.22</v>
      </c>
      <c r="O50" s="3">
        <f t="shared" si="9"/>
        <v>0.67320000000000002</v>
      </c>
      <c r="P50" s="6">
        <f t="shared" si="10"/>
        <v>0.68</v>
      </c>
      <c r="Q50" s="12">
        <f t="shared" si="19"/>
        <v>11.9</v>
      </c>
      <c r="R50" s="13">
        <f t="shared" si="12"/>
        <v>1.19</v>
      </c>
    </row>
    <row r="51" spans="1:18" s="15" customFormat="1" ht="17.25" thickBot="1" x14ac:dyDescent="0.35">
      <c r="A51" s="3">
        <v>42</v>
      </c>
      <c r="B51" s="18"/>
      <c r="C51" s="4"/>
      <c r="D51" s="5">
        <f t="shared" si="2"/>
        <v>0</v>
      </c>
      <c r="E51" s="6">
        <f t="shared" si="16"/>
        <v>0</v>
      </c>
      <c r="F51" s="7"/>
      <c r="G51" s="8">
        <f t="shared" si="15"/>
        <v>0</v>
      </c>
      <c r="H51" s="6">
        <f t="shared" si="4"/>
        <v>10.94</v>
      </c>
      <c r="I51" s="3">
        <f t="shared" si="5"/>
        <v>0.21879999999999999</v>
      </c>
      <c r="J51" s="6">
        <f t="shared" si="13"/>
        <v>0.22</v>
      </c>
      <c r="K51" s="9">
        <f t="shared" si="7"/>
        <v>5.4699999999999999E-2</v>
      </c>
      <c r="L51" s="6">
        <f t="shared" si="14"/>
        <v>6.0000000000000005E-2</v>
      </c>
      <c r="M51" s="10">
        <f t="shared" si="17"/>
        <v>11.16</v>
      </c>
      <c r="N51" s="11">
        <f t="shared" si="18"/>
        <v>11.22</v>
      </c>
      <c r="O51" s="3">
        <f t="shared" si="9"/>
        <v>0.67320000000000002</v>
      </c>
      <c r="P51" s="6">
        <f t="shared" si="10"/>
        <v>0.68</v>
      </c>
      <c r="Q51" s="12">
        <f t="shared" si="19"/>
        <v>11.9</v>
      </c>
      <c r="R51" s="13">
        <f t="shared" si="12"/>
        <v>1.19</v>
      </c>
    </row>
    <row r="52" spans="1:18" s="15" customFormat="1" ht="17.25" thickBot="1" x14ac:dyDescent="0.35">
      <c r="A52" s="3">
        <v>43</v>
      </c>
      <c r="B52" s="18"/>
      <c r="C52" s="4"/>
      <c r="D52" s="5">
        <f t="shared" si="2"/>
        <v>0</v>
      </c>
      <c r="E52" s="6">
        <f t="shared" si="16"/>
        <v>0</v>
      </c>
      <c r="F52" s="7"/>
      <c r="G52" s="8">
        <f t="shared" si="15"/>
        <v>0</v>
      </c>
      <c r="H52" s="6">
        <f t="shared" si="4"/>
        <v>10.94</v>
      </c>
      <c r="I52" s="3">
        <f t="shared" si="5"/>
        <v>0.21879999999999999</v>
      </c>
      <c r="J52" s="6">
        <f t="shared" si="13"/>
        <v>0.22</v>
      </c>
      <c r="K52" s="9">
        <f t="shared" si="7"/>
        <v>5.4699999999999999E-2</v>
      </c>
      <c r="L52" s="6">
        <f t="shared" si="14"/>
        <v>6.0000000000000005E-2</v>
      </c>
      <c r="M52" s="10">
        <f t="shared" si="17"/>
        <v>11.16</v>
      </c>
      <c r="N52" s="11">
        <f t="shared" si="18"/>
        <v>11.22</v>
      </c>
      <c r="O52" s="3">
        <f t="shared" si="9"/>
        <v>0.67320000000000002</v>
      </c>
      <c r="P52" s="6">
        <f t="shared" si="10"/>
        <v>0.68</v>
      </c>
      <c r="Q52" s="12">
        <f t="shared" si="19"/>
        <v>11.9</v>
      </c>
      <c r="R52" s="13">
        <f t="shared" si="12"/>
        <v>1.19</v>
      </c>
    </row>
    <row r="53" spans="1:18" s="15" customFormat="1" ht="17.25" thickBot="1" x14ac:dyDescent="0.35">
      <c r="A53" s="3">
        <v>44</v>
      </c>
      <c r="B53" s="18"/>
      <c r="C53" s="4"/>
      <c r="D53" s="5">
        <f t="shared" si="2"/>
        <v>0</v>
      </c>
      <c r="E53" s="6">
        <f t="shared" si="16"/>
        <v>0</v>
      </c>
      <c r="F53" s="7"/>
      <c r="G53" s="8">
        <f t="shared" si="15"/>
        <v>0</v>
      </c>
      <c r="H53" s="6">
        <f t="shared" si="4"/>
        <v>10.94</v>
      </c>
      <c r="I53" s="3">
        <f t="shared" si="5"/>
        <v>0.21879999999999999</v>
      </c>
      <c r="J53" s="6">
        <f t="shared" si="13"/>
        <v>0.22</v>
      </c>
      <c r="K53" s="9">
        <f t="shared" si="7"/>
        <v>5.4699999999999999E-2</v>
      </c>
      <c r="L53" s="6">
        <f t="shared" si="14"/>
        <v>6.0000000000000005E-2</v>
      </c>
      <c r="M53" s="10">
        <f t="shared" si="17"/>
        <v>11.16</v>
      </c>
      <c r="N53" s="11">
        <f t="shared" si="18"/>
        <v>11.22</v>
      </c>
      <c r="O53" s="3">
        <f t="shared" si="9"/>
        <v>0.67320000000000002</v>
      </c>
      <c r="P53" s="6">
        <f t="shared" si="10"/>
        <v>0.68</v>
      </c>
      <c r="Q53" s="12">
        <f t="shared" si="19"/>
        <v>11.9</v>
      </c>
      <c r="R53" s="13">
        <f t="shared" si="12"/>
        <v>1.19</v>
      </c>
    </row>
    <row r="54" spans="1:18" s="15" customFormat="1" ht="17.25" thickBot="1" x14ac:dyDescent="0.35">
      <c r="A54" s="3">
        <v>45</v>
      </c>
      <c r="B54" s="18"/>
      <c r="C54" s="4"/>
      <c r="D54" s="5">
        <f t="shared" si="2"/>
        <v>0</v>
      </c>
      <c r="E54" s="6">
        <f t="shared" si="16"/>
        <v>0</v>
      </c>
      <c r="F54" s="7"/>
      <c r="G54" s="8">
        <f t="shared" si="15"/>
        <v>0</v>
      </c>
      <c r="H54" s="6">
        <f t="shared" si="4"/>
        <v>10.94</v>
      </c>
      <c r="I54" s="3">
        <f t="shared" si="5"/>
        <v>0.21879999999999999</v>
      </c>
      <c r="J54" s="6">
        <f t="shared" si="13"/>
        <v>0.22</v>
      </c>
      <c r="K54" s="9">
        <f t="shared" si="7"/>
        <v>5.4699999999999999E-2</v>
      </c>
      <c r="L54" s="6">
        <f t="shared" si="14"/>
        <v>6.0000000000000005E-2</v>
      </c>
      <c r="M54" s="10">
        <f t="shared" si="17"/>
        <v>11.16</v>
      </c>
      <c r="N54" s="11">
        <f t="shared" si="18"/>
        <v>11.22</v>
      </c>
      <c r="O54" s="3">
        <f t="shared" si="9"/>
        <v>0.67320000000000002</v>
      </c>
      <c r="P54" s="6">
        <f t="shared" si="10"/>
        <v>0.68</v>
      </c>
      <c r="Q54" s="12">
        <f t="shared" si="19"/>
        <v>11.9</v>
      </c>
      <c r="R54" s="13">
        <f t="shared" si="12"/>
        <v>1.19</v>
      </c>
    </row>
    <row r="55" spans="1:18" s="15" customFormat="1" ht="17.25" thickBot="1" x14ac:dyDescent="0.35">
      <c r="A55" s="3">
        <v>46</v>
      </c>
      <c r="B55" s="18"/>
      <c r="C55" s="4"/>
      <c r="D55" s="5">
        <f t="shared" si="2"/>
        <v>0</v>
      </c>
      <c r="E55" s="6">
        <f t="shared" si="16"/>
        <v>0</v>
      </c>
      <c r="F55" s="7"/>
      <c r="G55" s="8">
        <f t="shared" si="15"/>
        <v>0</v>
      </c>
      <c r="H55" s="6">
        <f t="shared" si="4"/>
        <v>10.94</v>
      </c>
      <c r="I55" s="3">
        <f t="shared" si="5"/>
        <v>0.21879999999999999</v>
      </c>
      <c r="J55" s="6">
        <f t="shared" si="13"/>
        <v>0.22</v>
      </c>
      <c r="K55" s="9">
        <f t="shared" si="7"/>
        <v>5.4699999999999999E-2</v>
      </c>
      <c r="L55" s="6">
        <f t="shared" si="14"/>
        <v>6.0000000000000005E-2</v>
      </c>
      <c r="M55" s="10">
        <f t="shared" si="17"/>
        <v>11.16</v>
      </c>
      <c r="N55" s="11">
        <f t="shared" si="18"/>
        <v>11.22</v>
      </c>
      <c r="O55" s="3">
        <f t="shared" si="9"/>
        <v>0.67320000000000002</v>
      </c>
      <c r="P55" s="6">
        <f t="shared" si="10"/>
        <v>0.68</v>
      </c>
      <c r="Q55" s="12">
        <f t="shared" si="19"/>
        <v>11.9</v>
      </c>
      <c r="R55" s="13">
        <f t="shared" si="12"/>
        <v>1.19</v>
      </c>
    </row>
    <row r="56" spans="1:18" s="15" customFormat="1" ht="17.25" thickBot="1" x14ac:dyDescent="0.35">
      <c r="A56" s="3">
        <v>47</v>
      </c>
      <c r="B56" s="18"/>
      <c r="C56" s="4"/>
      <c r="D56" s="5">
        <f t="shared" si="2"/>
        <v>0</v>
      </c>
      <c r="E56" s="6">
        <f t="shared" si="16"/>
        <v>0</v>
      </c>
      <c r="F56" s="7"/>
      <c r="G56" s="8">
        <f t="shared" si="15"/>
        <v>0</v>
      </c>
      <c r="H56" s="6">
        <f t="shared" si="4"/>
        <v>10.94</v>
      </c>
      <c r="I56" s="3">
        <f t="shared" si="5"/>
        <v>0.21879999999999999</v>
      </c>
      <c r="J56" s="6">
        <f t="shared" si="13"/>
        <v>0.22</v>
      </c>
      <c r="K56" s="9">
        <f t="shared" si="7"/>
        <v>5.4699999999999999E-2</v>
      </c>
      <c r="L56" s="6">
        <f t="shared" si="14"/>
        <v>6.0000000000000005E-2</v>
      </c>
      <c r="M56" s="10">
        <f t="shared" si="17"/>
        <v>11.16</v>
      </c>
      <c r="N56" s="11">
        <f t="shared" si="18"/>
        <v>11.22</v>
      </c>
      <c r="O56" s="3">
        <f t="shared" si="9"/>
        <v>0.67320000000000002</v>
      </c>
      <c r="P56" s="6">
        <f t="shared" si="10"/>
        <v>0.68</v>
      </c>
      <c r="Q56" s="12">
        <f t="shared" si="19"/>
        <v>11.9</v>
      </c>
      <c r="R56" s="13">
        <f t="shared" si="12"/>
        <v>1.19</v>
      </c>
    </row>
    <row r="57" spans="1:18" s="15" customFormat="1" ht="17.25" thickBot="1" x14ac:dyDescent="0.35">
      <c r="A57" s="3">
        <v>48</v>
      </c>
      <c r="B57" s="18"/>
      <c r="C57" s="4"/>
      <c r="D57" s="5">
        <f t="shared" si="2"/>
        <v>0</v>
      </c>
      <c r="E57" s="6">
        <f t="shared" si="16"/>
        <v>0</v>
      </c>
      <c r="F57" s="7"/>
      <c r="G57" s="8">
        <f t="shared" si="15"/>
        <v>0</v>
      </c>
      <c r="H57" s="6">
        <f t="shared" si="4"/>
        <v>10.94</v>
      </c>
      <c r="I57" s="3">
        <f t="shared" si="5"/>
        <v>0.21879999999999999</v>
      </c>
      <c r="J57" s="6">
        <f t="shared" si="13"/>
        <v>0.22</v>
      </c>
      <c r="K57" s="9">
        <f t="shared" si="7"/>
        <v>5.4699999999999999E-2</v>
      </c>
      <c r="L57" s="6">
        <f t="shared" si="14"/>
        <v>6.0000000000000005E-2</v>
      </c>
      <c r="M57" s="10">
        <f t="shared" si="17"/>
        <v>11.16</v>
      </c>
      <c r="N57" s="11">
        <f t="shared" si="18"/>
        <v>11.22</v>
      </c>
      <c r="O57" s="3">
        <f t="shared" si="9"/>
        <v>0.67320000000000002</v>
      </c>
      <c r="P57" s="6">
        <f t="shared" si="10"/>
        <v>0.68</v>
      </c>
      <c r="Q57" s="12">
        <f t="shared" si="19"/>
        <v>11.9</v>
      </c>
      <c r="R57" s="13">
        <f t="shared" si="12"/>
        <v>1.19</v>
      </c>
    </row>
    <row r="58" spans="1:18" s="15" customFormat="1" ht="17.25" thickBot="1" x14ac:dyDescent="0.35">
      <c r="A58" s="3">
        <v>49</v>
      </c>
      <c r="B58" s="18"/>
      <c r="C58" s="4"/>
      <c r="D58" s="5">
        <f t="shared" si="2"/>
        <v>0</v>
      </c>
      <c r="E58" s="6">
        <f t="shared" si="16"/>
        <v>0</v>
      </c>
      <c r="F58" s="7"/>
      <c r="G58" s="8">
        <f t="shared" si="15"/>
        <v>0</v>
      </c>
      <c r="H58" s="6">
        <f t="shared" si="4"/>
        <v>10.94</v>
      </c>
      <c r="I58" s="3">
        <f t="shared" si="5"/>
        <v>0.21879999999999999</v>
      </c>
      <c r="J58" s="6">
        <f t="shared" si="13"/>
        <v>0.22</v>
      </c>
      <c r="K58" s="9">
        <f t="shared" si="7"/>
        <v>5.4699999999999999E-2</v>
      </c>
      <c r="L58" s="6">
        <f t="shared" si="14"/>
        <v>6.0000000000000005E-2</v>
      </c>
      <c r="M58" s="10">
        <f t="shared" si="17"/>
        <v>11.16</v>
      </c>
      <c r="N58" s="11">
        <f t="shared" si="18"/>
        <v>11.22</v>
      </c>
      <c r="O58" s="3">
        <f t="shared" si="9"/>
        <v>0.67320000000000002</v>
      </c>
      <c r="P58" s="6">
        <f t="shared" si="10"/>
        <v>0.68</v>
      </c>
      <c r="Q58" s="12">
        <f t="shared" si="19"/>
        <v>11.9</v>
      </c>
      <c r="R58" s="13">
        <f t="shared" si="12"/>
        <v>1.19</v>
      </c>
    </row>
    <row r="59" spans="1:18" s="15" customFormat="1" ht="17.25" thickBot="1" x14ac:dyDescent="0.35">
      <c r="A59" s="3">
        <v>50</v>
      </c>
      <c r="B59" s="18"/>
      <c r="C59" s="4"/>
      <c r="D59" s="5">
        <f t="shared" si="2"/>
        <v>0</v>
      </c>
      <c r="E59" s="6">
        <f t="shared" si="16"/>
        <v>0</v>
      </c>
      <c r="F59" s="7"/>
      <c r="G59" s="8">
        <f t="shared" si="15"/>
        <v>0</v>
      </c>
      <c r="H59" s="6">
        <f t="shared" si="4"/>
        <v>10.94</v>
      </c>
      <c r="I59" s="3">
        <f t="shared" si="5"/>
        <v>0.21879999999999999</v>
      </c>
      <c r="J59" s="6">
        <f t="shared" si="13"/>
        <v>0.22</v>
      </c>
      <c r="K59" s="9">
        <f t="shared" si="7"/>
        <v>5.4699999999999999E-2</v>
      </c>
      <c r="L59" s="6">
        <f t="shared" si="14"/>
        <v>6.0000000000000005E-2</v>
      </c>
      <c r="M59" s="10">
        <f t="shared" si="17"/>
        <v>11.16</v>
      </c>
      <c r="N59" s="11">
        <f t="shared" si="18"/>
        <v>11.22</v>
      </c>
      <c r="O59" s="3">
        <f t="shared" si="9"/>
        <v>0.67320000000000002</v>
      </c>
      <c r="P59" s="6">
        <f t="shared" si="10"/>
        <v>0.68</v>
      </c>
      <c r="Q59" s="12">
        <f t="shared" si="19"/>
        <v>11.9</v>
      </c>
      <c r="R59" s="13">
        <f t="shared" si="12"/>
        <v>1.19</v>
      </c>
    </row>
    <row r="60" spans="1:18" x14ac:dyDescent="0.25">
      <c r="B60" s="15"/>
    </row>
  </sheetData>
  <sheetProtection algorithmName="SHA-512" hashValue="hr61ZHCMkkDJjt/Vtdm1MRDdhlYYrm++h5T3CM3nj6doVQgdIXun/zMghZtRB+wqMzV86VG0v0eSslt7PdvcXA==" saltValue="HLt1P36CoH1yJOKMlu2zwg==" spinCount="100000" sheet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3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21" sqref="B21"/>
    </sheetView>
  </sheetViews>
  <sheetFormatPr defaultColWidth="9.140625" defaultRowHeight="15" x14ac:dyDescent="0.25"/>
  <cols>
    <col min="1" max="1" width="9.5703125" style="15" bestFit="1" customWidth="1"/>
    <col min="2" max="2" width="23.7109375" style="15" customWidth="1"/>
    <col min="3" max="4" width="14.7109375" style="15" customWidth="1"/>
    <col min="5" max="5" width="16.5703125" style="15" customWidth="1"/>
    <col min="6" max="6" width="21.5703125" style="15" bestFit="1" customWidth="1"/>
    <col min="7" max="7" width="15.140625" style="15" bestFit="1" customWidth="1"/>
    <col min="8" max="8" width="11.7109375" style="15" customWidth="1"/>
    <col min="9" max="10" width="12.28515625" style="15" bestFit="1" customWidth="1"/>
    <col min="11" max="11" width="13.42578125" style="15" bestFit="1" customWidth="1"/>
    <col min="12" max="12" width="16.7109375" style="15" bestFit="1" customWidth="1"/>
    <col min="13" max="13" width="12.7109375" style="15" customWidth="1"/>
    <col min="14" max="14" width="12.5703125" style="15" customWidth="1"/>
    <col min="15" max="15" width="16.5703125" style="15" bestFit="1" customWidth="1"/>
    <col min="16" max="16" width="14.85546875" style="15" bestFit="1" customWidth="1"/>
    <col min="17" max="18" width="11.7109375" style="15" customWidth="1"/>
    <col min="19" max="16384" width="9.140625" style="15"/>
  </cols>
  <sheetData>
    <row r="1" spans="1:18" ht="18.75" x14ac:dyDescent="0.3">
      <c r="A1" s="14"/>
      <c r="B1" s="14" t="s">
        <v>26</v>
      </c>
      <c r="C1" s="19"/>
      <c r="D1" s="19"/>
      <c r="E1" s="20" t="s">
        <v>34</v>
      </c>
      <c r="F1" s="20"/>
      <c r="G1" s="20"/>
      <c r="H1" s="20"/>
      <c r="I1" s="20"/>
      <c r="J1" s="53"/>
      <c r="K1" s="53"/>
      <c r="L1" s="54"/>
      <c r="M1" s="1"/>
      <c r="N1" s="1"/>
      <c r="O1" s="1"/>
      <c r="P1" s="1"/>
      <c r="Q1" s="1"/>
      <c r="R1" s="1"/>
    </row>
    <row r="2" spans="1:18" ht="16.5" x14ac:dyDescent="0.3">
      <c r="A2" s="2"/>
      <c r="B2" s="19" t="s">
        <v>29</v>
      </c>
      <c r="C2" s="2"/>
      <c r="D2" s="1"/>
      <c r="E2" s="20" t="s">
        <v>35</v>
      </c>
      <c r="F2" s="20"/>
      <c r="G2" s="20"/>
      <c r="H2" s="20"/>
      <c r="I2" s="20"/>
      <c r="J2" s="53"/>
      <c r="K2" s="53"/>
      <c r="L2" s="54"/>
      <c r="M2" s="1"/>
      <c r="N2" s="1"/>
      <c r="O2" s="1"/>
      <c r="P2" s="1"/>
      <c r="Q2" s="1"/>
      <c r="R2" s="1"/>
    </row>
    <row r="3" spans="1:18" ht="16.5" x14ac:dyDescent="0.3">
      <c r="A3" s="52"/>
      <c r="B3" s="21" t="s">
        <v>27</v>
      </c>
      <c r="C3" s="2"/>
      <c r="D3" s="1"/>
      <c r="E3" s="20" t="s">
        <v>36</v>
      </c>
      <c r="F3" s="20"/>
      <c r="G3" s="20"/>
      <c r="H3" s="20"/>
      <c r="I3" s="20"/>
      <c r="J3" s="53"/>
      <c r="K3" s="53"/>
      <c r="L3" s="54"/>
      <c r="M3" s="1"/>
      <c r="N3" s="1"/>
      <c r="O3" s="1"/>
      <c r="P3" s="1"/>
      <c r="Q3" s="1"/>
      <c r="R3" s="1"/>
    </row>
    <row r="4" spans="1:18" ht="16.5" x14ac:dyDescent="0.3">
      <c r="A4" s="52"/>
      <c r="B4" s="2" t="s">
        <v>37</v>
      </c>
      <c r="C4" s="2"/>
      <c r="D4" s="1"/>
      <c r="E4" s="20" t="s">
        <v>33</v>
      </c>
      <c r="F4" s="20"/>
      <c r="G4" s="20"/>
      <c r="H4" s="20"/>
      <c r="I4" s="20"/>
      <c r="J4" s="53"/>
      <c r="K4" s="53"/>
      <c r="L4" s="54"/>
      <c r="M4" s="1"/>
      <c r="N4" s="1"/>
      <c r="O4" s="1"/>
      <c r="P4" s="1"/>
      <c r="Q4" s="1"/>
      <c r="R4" s="1"/>
    </row>
    <row r="5" spans="1:18" ht="17.25" thickBot="1" x14ac:dyDescent="0.35">
      <c r="A5" s="2"/>
      <c r="B5" s="65">
        <v>45108</v>
      </c>
      <c r="C5" s="2"/>
      <c r="D5" s="1"/>
      <c r="E5" s="20"/>
      <c r="F5" s="20"/>
      <c r="G5" s="20"/>
      <c r="H5" s="20"/>
      <c r="I5" s="20"/>
      <c r="J5" s="53"/>
      <c r="K5" s="53"/>
      <c r="L5" s="54"/>
      <c r="M5" s="1"/>
      <c r="N5" s="1"/>
      <c r="O5" s="1"/>
      <c r="P5" s="1"/>
      <c r="Q5" s="1"/>
      <c r="R5" s="1"/>
    </row>
    <row r="6" spans="1:18" ht="16.5" x14ac:dyDescent="0.3">
      <c r="A6" s="1"/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22" t="s">
        <v>0</v>
      </c>
      <c r="N6" s="23" t="s">
        <v>1</v>
      </c>
      <c r="O6" s="1"/>
      <c r="P6" s="1"/>
      <c r="Q6" s="24" t="s">
        <v>0</v>
      </c>
      <c r="R6" s="25" t="s">
        <v>2</v>
      </c>
    </row>
    <row r="7" spans="1:18" ht="16.5" x14ac:dyDescent="0.3">
      <c r="A7" s="2"/>
      <c r="B7" s="2"/>
      <c r="C7" s="1"/>
      <c r="D7" s="1"/>
      <c r="E7" s="28" t="s">
        <v>3</v>
      </c>
      <c r="F7" s="55" t="s">
        <v>5</v>
      </c>
      <c r="G7" s="28" t="s">
        <v>6</v>
      </c>
      <c r="H7" s="30"/>
      <c r="I7" s="28" t="s">
        <v>0</v>
      </c>
      <c r="J7" s="28" t="s">
        <v>7</v>
      </c>
      <c r="K7" s="28" t="s">
        <v>8</v>
      </c>
      <c r="L7" s="31" t="s">
        <v>9</v>
      </c>
      <c r="M7" s="32" t="s">
        <v>10</v>
      </c>
      <c r="N7" s="33" t="s">
        <v>11</v>
      </c>
      <c r="O7" s="34" t="s">
        <v>12</v>
      </c>
      <c r="P7" s="31" t="s">
        <v>13</v>
      </c>
      <c r="Q7" s="35" t="s">
        <v>10</v>
      </c>
      <c r="R7" s="36" t="s">
        <v>10</v>
      </c>
    </row>
    <row r="8" spans="1:18" ht="16.5" x14ac:dyDescent="0.3">
      <c r="A8" s="2" t="s">
        <v>42</v>
      </c>
      <c r="B8" s="2"/>
      <c r="C8" s="27" t="s">
        <v>3</v>
      </c>
      <c r="D8" s="27" t="s">
        <v>3</v>
      </c>
      <c r="E8" s="38" t="s">
        <v>15</v>
      </c>
      <c r="F8" s="55" t="s">
        <v>17</v>
      </c>
      <c r="G8" s="38" t="s">
        <v>15</v>
      </c>
      <c r="H8" s="38" t="s">
        <v>18</v>
      </c>
      <c r="I8" s="38" t="s">
        <v>7</v>
      </c>
      <c r="J8" s="38" t="s">
        <v>19</v>
      </c>
      <c r="K8" s="38" t="s">
        <v>20</v>
      </c>
      <c r="L8" s="40" t="s">
        <v>19</v>
      </c>
      <c r="M8" s="32" t="s">
        <v>21</v>
      </c>
      <c r="N8" s="33" t="s">
        <v>10</v>
      </c>
      <c r="O8" s="41" t="s">
        <v>22</v>
      </c>
      <c r="P8" s="40" t="s">
        <v>23</v>
      </c>
      <c r="Q8" s="42" t="s">
        <v>21</v>
      </c>
      <c r="R8" s="36" t="s">
        <v>24</v>
      </c>
    </row>
    <row r="9" spans="1:18" ht="17.25" thickBot="1" x14ac:dyDescent="0.35">
      <c r="A9" s="2" t="s">
        <v>15</v>
      </c>
      <c r="B9" s="56" t="s">
        <v>28</v>
      </c>
      <c r="C9" s="37" t="s">
        <v>14</v>
      </c>
      <c r="D9" s="37" t="s">
        <v>15</v>
      </c>
      <c r="E9" s="38" t="s">
        <v>19</v>
      </c>
      <c r="F9" s="55" t="s">
        <v>25</v>
      </c>
      <c r="G9" s="57"/>
      <c r="H9" s="38"/>
      <c r="I9" s="38"/>
      <c r="J9" s="38"/>
      <c r="K9" s="38"/>
      <c r="L9" s="40"/>
      <c r="M9" s="32"/>
      <c r="N9" s="33"/>
      <c r="O9" s="41"/>
      <c r="P9" s="40"/>
      <c r="Q9" s="42"/>
      <c r="R9" s="36"/>
    </row>
    <row r="10" spans="1:18" ht="17.25" thickBot="1" x14ac:dyDescent="0.35">
      <c r="A10" s="3">
        <v>1</v>
      </c>
      <c r="B10" s="18"/>
      <c r="C10" s="4"/>
      <c r="D10" s="5">
        <f>ROUND(C10/5,4)</f>
        <v>0</v>
      </c>
      <c r="E10" s="6">
        <f>ROUNDUP(D10,2)</f>
        <v>0</v>
      </c>
      <c r="F10" s="7"/>
      <c r="G10" s="64">
        <f>+E10-F10</f>
        <v>0</v>
      </c>
      <c r="H10" s="6">
        <f>+G10+6.8+4.14</f>
        <v>10.94</v>
      </c>
      <c r="I10" s="3">
        <f>ROUND(H10*0.02,4)</f>
        <v>0.21879999999999999</v>
      </c>
      <c r="J10" s="6">
        <f t="shared" ref="J10:L14" si="0">ROUNDUP(I10,2)</f>
        <v>0.22</v>
      </c>
      <c r="K10" s="9">
        <f>ROUND(H10*0.005,4)</f>
        <v>5.4699999999999999E-2</v>
      </c>
      <c r="L10" s="6">
        <f>ROUNDUP(K10,2)</f>
        <v>6.0000000000000005E-2</v>
      </c>
      <c r="M10" s="10">
        <f>+H10+J10</f>
        <v>11.16</v>
      </c>
      <c r="N10" s="11">
        <f>+M10+L10</f>
        <v>11.22</v>
      </c>
      <c r="O10" s="3">
        <f>ROUND(N10*0.06,4)</f>
        <v>0.67320000000000002</v>
      </c>
      <c r="P10" s="6">
        <f>ROUNDUP(O10,2)</f>
        <v>0.68</v>
      </c>
      <c r="Q10" s="12">
        <f>N10+P10</f>
        <v>11.9</v>
      </c>
      <c r="R10" s="13">
        <f>ROUNDUP(Q10/8,2)</f>
        <v>1.49</v>
      </c>
    </row>
    <row r="11" spans="1:18" ht="17.25" thickBot="1" x14ac:dyDescent="0.35">
      <c r="A11" s="3">
        <v>2</v>
      </c>
      <c r="B11" s="18"/>
      <c r="C11" s="4"/>
      <c r="D11" s="5">
        <f t="shared" ref="D11:D14" si="1">ROUND(C11/5,4)</f>
        <v>0</v>
      </c>
      <c r="E11" s="6">
        <f>ROUNDUP(D11,2)</f>
        <v>0</v>
      </c>
      <c r="F11" s="7"/>
      <c r="G11" s="64">
        <f>+E11-F11</f>
        <v>0</v>
      </c>
      <c r="H11" s="6">
        <f t="shared" ref="H11:H14" si="2">+G11+6.8+4.14</f>
        <v>10.94</v>
      </c>
      <c r="I11" s="3">
        <f>ROUND(H11*0.02,4)</f>
        <v>0.21879999999999999</v>
      </c>
      <c r="J11" s="6">
        <f t="shared" si="0"/>
        <v>0.22</v>
      </c>
      <c r="K11" s="9">
        <f t="shared" ref="K11:K14" si="3">ROUND(H11*0.005,4)</f>
        <v>5.4699999999999999E-2</v>
      </c>
      <c r="L11" s="6">
        <f t="shared" si="0"/>
        <v>6.0000000000000005E-2</v>
      </c>
      <c r="M11" s="10">
        <f>+H11+J11</f>
        <v>11.16</v>
      </c>
      <c r="N11" s="11">
        <f>+M11+L11</f>
        <v>11.22</v>
      </c>
      <c r="O11" s="3">
        <f>ROUND(N11*0.06,4)</f>
        <v>0.67320000000000002</v>
      </c>
      <c r="P11" s="6">
        <f>ROUNDUP(O11,2)</f>
        <v>0.68</v>
      </c>
      <c r="Q11" s="12">
        <f>N11+P11</f>
        <v>11.9</v>
      </c>
      <c r="R11" s="13">
        <f t="shared" ref="R11:R14" si="4">ROUNDUP(Q11/8,2)</f>
        <v>1.49</v>
      </c>
    </row>
    <row r="12" spans="1:18" ht="17.25" thickBot="1" x14ac:dyDescent="0.35">
      <c r="A12" s="3">
        <v>3</v>
      </c>
      <c r="B12" s="18"/>
      <c r="C12" s="4"/>
      <c r="D12" s="5">
        <f t="shared" si="1"/>
        <v>0</v>
      </c>
      <c r="E12" s="6">
        <f>ROUNDUP(D12,2)</f>
        <v>0</v>
      </c>
      <c r="F12" s="7"/>
      <c r="G12" s="64">
        <f>+E12-F12</f>
        <v>0</v>
      </c>
      <c r="H12" s="6">
        <f t="shared" si="2"/>
        <v>10.94</v>
      </c>
      <c r="I12" s="3">
        <f>ROUND(H12*0.02,4)</f>
        <v>0.21879999999999999</v>
      </c>
      <c r="J12" s="6">
        <f t="shared" si="0"/>
        <v>0.22</v>
      </c>
      <c r="K12" s="9">
        <f t="shared" si="3"/>
        <v>5.4699999999999999E-2</v>
      </c>
      <c r="L12" s="6">
        <f t="shared" si="0"/>
        <v>6.0000000000000005E-2</v>
      </c>
      <c r="M12" s="10">
        <f>+H12+J12</f>
        <v>11.16</v>
      </c>
      <c r="N12" s="11">
        <f>+M12+L12</f>
        <v>11.22</v>
      </c>
      <c r="O12" s="3">
        <f>ROUND(N12*0.06,4)</f>
        <v>0.67320000000000002</v>
      </c>
      <c r="P12" s="6">
        <f>ROUNDUP(O12,2)</f>
        <v>0.68</v>
      </c>
      <c r="Q12" s="12">
        <f>N12+P12</f>
        <v>11.9</v>
      </c>
      <c r="R12" s="13">
        <f t="shared" si="4"/>
        <v>1.49</v>
      </c>
    </row>
    <row r="13" spans="1:18" ht="17.25" thickBot="1" x14ac:dyDescent="0.35">
      <c r="A13" s="3">
        <v>4</v>
      </c>
      <c r="B13" s="18"/>
      <c r="C13" s="4"/>
      <c r="D13" s="5">
        <f t="shared" si="1"/>
        <v>0</v>
      </c>
      <c r="E13" s="6">
        <f>ROUNDUP(D13,2)</f>
        <v>0</v>
      </c>
      <c r="F13" s="7"/>
      <c r="G13" s="64">
        <f>+E13-F13</f>
        <v>0</v>
      </c>
      <c r="H13" s="6">
        <f t="shared" si="2"/>
        <v>10.94</v>
      </c>
      <c r="I13" s="3">
        <f>ROUND(H13*0.02,4)</f>
        <v>0.21879999999999999</v>
      </c>
      <c r="J13" s="6">
        <f t="shared" si="0"/>
        <v>0.22</v>
      </c>
      <c r="K13" s="9">
        <f t="shared" si="3"/>
        <v>5.4699999999999999E-2</v>
      </c>
      <c r="L13" s="6">
        <f t="shared" si="0"/>
        <v>6.0000000000000005E-2</v>
      </c>
      <c r="M13" s="10">
        <f>+H13+J13</f>
        <v>11.16</v>
      </c>
      <c r="N13" s="11">
        <f>+M13+L13</f>
        <v>11.22</v>
      </c>
      <c r="O13" s="3">
        <f>ROUND(N13*0.06,4)</f>
        <v>0.67320000000000002</v>
      </c>
      <c r="P13" s="6">
        <f>ROUNDUP(O13,2)</f>
        <v>0.68</v>
      </c>
      <c r="Q13" s="12">
        <f>N13+P13</f>
        <v>11.9</v>
      </c>
      <c r="R13" s="13">
        <f t="shared" si="4"/>
        <v>1.49</v>
      </c>
    </row>
    <row r="14" spans="1:18" ht="17.25" thickBot="1" x14ac:dyDescent="0.35">
      <c r="A14" s="3">
        <v>5</v>
      </c>
      <c r="B14" s="18"/>
      <c r="C14" s="4"/>
      <c r="D14" s="5">
        <f t="shared" si="1"/>
        <v>0</v>
      </c>
      <c r="E14" s="6">
        <f>ROUNDUP(D14,2)</f>
        <v>0</v>
      </c>
      <c r="F14" s="7"/>
      <c r="G14" s="64">
        <f>+E14-F14</f>
        <v>0</v>
      </c>
      <c r="H14" s="6">
        <f t="shared" si="2"/>
        <v>10.94</v>
      </c>
      <c r="I14" s="3">
        <f>ROUND(H14*0.02,4)</f>
        <v>0.21879999999999999</v>
      </c>
      <c r="J14" s="6">
        <f t="shared" si="0"/>
        <v>0.22</v>
      </c>
      <c r="K14" s="9">
        <f t="shared" si="3"/>
        <v>5.4699999999999999E-2</v>
      </c>
      <c r="L14" s="6">
        <f t="shared" si="0"/>
        <v>6.0000000000000005E-2</v>
      </c>
      <c r="M14" s="10">
        <f>+H14+J14</f>
        <v>11.16</v>
      </c>
      <c r="N14" s="11">
        <f>+M14+L14</f>
        <v>11.22</v>
      </c>
      <c r="O14" s="3">
        <f>ROUND(N14*0.06,4)</f>
        <v>0.67320000000000002</v>
      </c>
      <c r="P14" s="6">
        <f>ROUNDUP(O14,2)</f>
        <v>0.68</v>
      </c>
      <c r="Q14" s="12">
        <f>N14+P14</f>
        <v>11.9</v>
      </c>
      <c r="R14" s="13">
        <f t="shared" si="4"/>
        <v>1.49</v>
      </c>
    </row>
    <row r="15" spans="1:18" ht="16.5" x14ac:dyDescent="0.3">
      <c r="A15" s="40"/>
      <c r="B15" s="40"/>
      <c r="C15" s="58"/>
      <c r="D15" s="59"/>
      <c r="E15" s="60"/>
      <c r="F15" s="60"/>
      <c r="G15" s="60"/>
      <c r="H15" s="60"/>
      <c r="I15" s="40"/>
      <c r="J15" s="60"/>
      <c r="K15" s="61"/>
      <c r="L15" s="60"/>
      <c r="M15" s="62"/>
      <c r="N15" s="62"/>
      <c r="O15" s="63"/>
      <c r="P15" s="62"/>
      <c r="Q15" s="62"/>
      <c r="R15" s="62"/>
    </row>
    <row r="16" spans="1:18" ht="16.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6.5" x14ac:dyDescent="0.3">
      <c r="A17" s="2" t="s">
        <v>30</v>
      </c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7.25" thickBot="1" x14ac:dyDescent="0.35">
      <c r="A18" s="2" t="s">
        <v>15</v>
      </c>
      <c r="B18" s="56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7.25" thickBot="1" x14ac:dyDescent="0.35">
      <c r="A19" s="3">
        <v>1</v>
      </c>
      <c r="B19" s="18"/>
      <c r="C19" s="4"/>
      <c r="D19" s="5">
        <f>ROUND(C19/4,4)</f>
        <v>0</v>
      </c>
      <c r="E19" s="6">
        <f>ROUNDUP(D19,2)</f>
        <v>0</v>
      </c>
      <c r="F19" s="7"/>
      <c r="G19" s="64">
        <f>+E19-F19</f>
        <v>0</v>
      </c>
      <c r="H19" s="6">
        <f>+G19+8.5+5.175</f>
        <v>13.675000000000001</v>
      </c>
      <c r="I19" s="3">
        <f>ROUND(H19*0.02,4)</f>
        <v>0.27350000000000002</v>
      </c>
      <c r="J19" s="3">
        <f>ROUNDUP(I19,2)</f>
        <v>0.28000000000000003</v>
      </c>
      <c r="K19" s="9">
        <f>ROUND(H19*0.005,4)</f>
        <v>6.8400000000000002E-2</v>
      </c>
      <c r="L19" s="6">
        <f>ROUNDUP(K19,2)</f>
        <v>6.9999999999999993E-2</v>
      </c>
      <c r="M19" s="10">
        <f>+H19+J19</f>
        <v>13.955</v>
      </c>
      <c r="N19" s="11">
        <f>+M19+L19</f>
        <v>14.025</v>
      </c>
      <c r="O19" s="3">
        <f>ROUND(N19*0.06,4)</f>
        <v>0.84150000000000003</v>
      </c>
      <c r="P19" s="6">
        <f>ROUNDUP(O19,2)</f>
        <v>0.85</v>
      </c>
      <c r="Q19" s="12">
        <f>N19+P19</f>
        <v>14.875</v>
      </c>
      <c r="R19" s="13">
        <f>ROUNDUP(Q19/10,2)</f>
        <v>1.49</v>
      </c>
    </row>
    <row r="20" spans="1:18" ht="17.25" thickBot="1" x14ac:dyDescent="0.35">
      <c r="A20" s="3">
        <v>2</v>
      </c>
      <c r="B20" s="18"/>
      <c r="C20" s="4"/>
      <c r="D20" s="5">
        <f>ROUND(C20/4,4)</f>
        <v>0</v>
      </c>
      <c r="E20" s="6">
        <f>ROUNDUP(D20,2)</f>
        <v>0</v>
      </c>
      <c r="F20" s="7"/>
      <c r="G20" s="64">
        <f>+E20-F20</f>
        <v>0</v>
      </c>
      <c r="H20" s="6">
        <f t="shared" ref="H20:H23" si="5">+G20+8.5+5.175</f>
        <v>13.675000000000001</v>
      </c>
      <c r="I20" s="3">
        <f>ROUND(H20*0.02,4)</f>
        <v>0.27350000000000002</v>
      </c>
      <c r="J20" s="3">
        <f>ROUNDUP(I20,2)</f>
        <v>0.28000000000000003</v>
      </c>
      <c r="K20" s="9">
        <f>ROUND(H20*0.005,4)</f>
        <v>6.8400000000000002E-2</v>
      </c>
      <c r="L20" s="6">
        <f>ROUNDUP(K20,2)</f>
        <v>6.9999999999999993E-2</v>
      </c>
      <c r="M20" s="10">
        <f>+H20+J20</f>
        <v>13.955</v>
      </c>
      <c r="N20" s="11">
        <f>+M20+L20</f>
        <v>14.025</v>
      </c>
      <c r="O20" s="3">
        <f>ROUND(N20*0.06,4)</f>
        <v>0.84150000000000003</v>
      </c>
      <c r="P20" s="6">
        <f>ROUNDUP(O20,2)</f>
        <v>0.85</v>
      </c>
      <c r="Q20" s="12">
        <f>N20+P20</f>
        <v>14.875</v>
      </c>
      <c r="R20" s="13">
        <f>ROUNDUP(Q20/10,2)</f>
        <v>1.49</v>
      </c>
    </row>
    <row r="21" spans="1:18" ht="17.25" thickBot="1" x14ac:dyDescent="0.35">
      <c r="A21" s="3">
        <v>3</v>
      </c>
      <c r="B21" s="18"/>
      <c r="C21" s="4"/>
      <c r="D21" s="5">
        <f>ROUND(C21/4,4)</f>
        <v>0</v>
      </c>
      <c r="E21" s="6">
        <f>ROUNDUP(D21,2)</f>
        <v>0</v>
      </c>
      <c r="F21" s="7"/>
      <c r="G21" s="64">
        <f>+E21-F21</f>
        <v>0</v>
      </c>
      <c r="H21" s="6">
        <f t="shared" si="5"/>
        <v>13.675000000000001</v>
      </c>
      <c r="I21" s="3">
        <f>ROUND(H21*0.02,4)</f>
        <v>0.27350000000000002</v>
      </c>
      <c r="J21" s="3">
        <f>ROUNDUP(I21,2)</f>
        <v>0.28000000000000003</v>
      </c>
      <c r="K21" s="9">
        <f>ROUND(H21*0.005,4)</f>
        <v>6.8400000000000002E-2</v>
      </c>
      <c r="L21" s="6">
        <f>ROUNDUP(K21,2)</f>
        <v>6.9999999999999993E-2</v>
      </c>
      <c r="M21" s="10">
        <f>+H21+J21</f>
        <v>13.955</v>
      </c>
      <c r="N21" s="11">
        <f>+M21+L21</f>
        <v>14.025</v>
      </c>
      <c r="O21" s="3">
        <f>ROUND(N21*0.06,4)</f>
        <v>0.84150000000000003</v>
      </c>
      <c r="P21" s="6">
        <f>ROUNDUP(O21,2)</f>
        <v>0.85</v>
      </c>
      <c r="Q21" s="12">
        <f>N21+P21</f>
        <v>14.875</v>
      </c>
      <c r="R21" s="13">
        <f>ROUNDUP(Q21/10,2)</f>
        <v>1.49</v>
      </c>
    </row>
    <row r="22" spans="1:18" ht="17.25" thickBot="1" x14ac:dyDescent="0.35">
      <c r="A22" s="3">
        <v>4</v>
      </c>
      <c r="B22" s="18"/>
      <c r="C22" s="4"/>
      <c r="D22" s="5">
        <f>ROUND(C22/4,4)</f>
        <v>0</v>
      </c>
      <c r="E22" s="6">
        <f>ROUNDUP(D22,2)</f>
        <v>0</v>
      </c>
      <c r="F22" s="7"/>
      <c r="G22" s="64">
        <f>+E22-F22</f>
        <v>0</v>
      </c>
      <c r="H22" s="6">
        <f t="shared" si="5"/>
        <v>13.675000000000001</v>
      </c>
      <c r="I22" s="3">
        <f>ROUND(H22*0.02,4)</f>
        <v>0.27350000000000002</v>
      </c>
      <c r="J22" s="3">
        <f>ROUNDUP(I22,2)</f>
        <v>0.28000000000000003</v>
      </c>
      <c r="K22" s="9">
        <f>ROUND(H22*0.005,4)</f>
        <v>6.8400000000000002E-2</v>
      </c>
      <c r="L22" s="6">
        <f>ROUNDUP(K22,2)</f>
        <v>6.9999999999999993E-2</v>
      </c>
      <c r="M22" s="10">
        <f>+H22+J22</f>
        <v>13.955</v>
      </c>
      <c r="N22" s="11">
        <f>+M22+L22</f>
        <v>14.025</v>
      </c>
      <c r="O22" s="3">
        <f>ROUND(N22*0.06,4)</f>
        <v>0.84150000000000003</v>
      </c>
      <c r="P22" s="6">
        <f>ROUNDUP(O22,2)</f>
        <v>0.85</v>
      </c>
      <c r="Q22" s="12">
        <f>N22+P22</f>
        <v>14.875</v>
      </c>
      <c r="R22" s="13">
        <f>ROUNDUP(Q22/10,2)</f>
        <v>1.49</v>
      </c>
    </row>
    <row r="23" spans="1:18" ht="17.25" thickBot="1" x14ac:dyDescent="0.35">
      <c r="A23" s="3">
        <v>5</v>
      </c>
      <c r="B23" s="18"/>
      <c r="C23" s="4"/>
      <c r="D23" s="5">
        <f>ROUND(C23/4,4)</f>
        <v>0</v>
      </c>
      <c r="E23" s="6">
        <f>ROUNDUP(D23,2)</f>
        <v>0</v>
      </c>
      <c r="F23" s="7"/>
      <c r="G23" s="64">
        <f>+E23-F23</f>
        <v>0</v>
      </c>
      <c r="H23" s="6">
        <f t="shared" si="5"/>
        <v>13.675000000000001</v>
      </c>
      <c r="I23" s="3">
        <f>ROUND(H23*0.02,4)</f>
        <v>0.27350000000000002</v>
      </c>
      <c r="J23" s="3">
        <f>ROUNDUP(I23,2)</f>
        <v>0.28000000000000003</v>
      </c>
      <c r="K23" s="9">
        <f>ROUND(H23*0.005,4)</f>
        <v>6.8400000000000002E-2</v>
      </c>
      <c r="L23" s="6">
        <f>ROUNDUP(K23,2)</f>
        <v>6.9999999999999993E-2</v>
      </c>
      <c r="M23" s="10">
        <f>+H23+J23</f>
        <v>13.955</v>
      </c>
      <c r="N23" s="11">
        <f>+M23+L23</f>
        <v>14.025</v>
      </c>
      <c r="O23" s="3">
        <f>ROUND(N23*0.06,4)</f>
        <v>0.84150000000000003</v>
      </c>
      <c r="P23" s="6">
        <f>ROUNDUP(O23,2)</f>
        <v>0.85</v>
      </c>
      <c r="Q23" s="12">
        <f>N23+P23</f>
        <v>14.875</v>
      </c>
      <c r="R23" s="13">
        <f>ROUNDUP(Q23/10,2)</f>
        <v>1.49</v>
      </c>
    </row>
  </sheetData>
  <sheetProtection algorithmName="SHA-512" hashValue="2Ttx8PMny1PsPAF5GtjVhVNOcLO0w4ot99y+0e2zlYrc0JTVhsNUE+YppnOw2qQqf8gTJ82KpYijdCsyi90yHg==" saltValue="lft7lCqAjEbo9XABeJltv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 PRICE - 20 PACK NSM</vt:lpstr>
      <vt:lpstr>WHOLESALE PRICE - 25 PACK NSM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Lynch</dc:creator>
  <cp:lastModifiedBy>Patrick Sanford</cp:lastModifiedBy>
  <cp:lastPrinted>2022-06-22T18:47:11Z</cp:lastPrinted>
  <dcterms:created xsi:type="dcterms:W3CDTF">2015-11-03T16:42:50Z</dcterms:created>
  <dcterms:modified xsi:type="dcterms:W3CDTF">2023-05-31T21:39:35Z</dcterms:modified>
</cp:coreProperties>
</file>