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<sst xmlns="http://schemas.openxmlformats.org/spreadsheetml/2006/main" count="33" uniqueCount="32">
  <si>
    <t>TAX COLLECTED ON GASOLINE 18 CENTS</t>
  </si>
  <si>
    <t xml:space="preserve"> </t>
  </si>
  <si>
    <t>GROSS</t>
  </si>
  <si>
    <t>EXEMPT</t>
  </si>
  <si>
    <t>2%</t>
  </si>
  <si>
    <t>GOVERNMENT</t>
  </si>
  <si>
    <t>TOTAL</t>
  </si>
  <si>
    <t>GALLONS</t>
  </si>
  <si>
    <t>SALES</t>
  </si>
  <si>
    <t>ALLOWANCE</t>
  </si>
  <si>
    <t>EXEMPTIONS</t>
  </si>
  <si>
    <t>COLLECTIONS</t>
  </si>
  <si>
    <t>July</t>
  </si>
  <si>
    <t>August</t>
  </si>
  <si>
    <t>September</t>
  </si>
  <si>
    <t>October</t>
  </si>
  <si>
    <t>November</t>
  </si>
  <si>
    <t>December</t>
  </si>
  <si>
    <t>January</t>
  </si>
  <si>
    <t>February</t>
  </si>
  <si>
    <t>March</t>
  </si>
  <si>
    <t>April</t>
  </si>
  <si>
    <t>May</t>
  </si>
  <si>
    <t>June</t>
  </si>
  <si>
    <t>Total</t>
  </si>
  <si>
    <t>Automotive Gasoline Tax Collections</t>
  </si>
  <si>
    <t>NET TAXABLE</t>
  </si>
  <si>
    <t>FISCAL YEAR ENDING JUNE 30, 2015</t>
  </si>
  <si>
    <t>The reporting method for the monthly and fiscal year reports for Petroleum Tax has changed.  Starting from the September 2014 filing period going forward, the total due will no longer equal the total collected for each period.  The Gross Gallons, Exempt Sales, 2% Allowance, Net Taxable Gallons, Government Exemptions, and Tax Due will reflect the return totals for the return period.  The Collections will reflect the total collected during that period.  The total reported and the total collected will no longer match.  Additional changes may be forthcoming before this format is finalized.</t>
  </si>
  <si>
    <t>Adjustments for Prior to October 2014</t>
  </si>
  <si>
    <t>TAX (Including</t>
  </si>
  <si>
    <t>Penalty and Credit)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</si>
</sst>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s>
  <fonts count="38">
    <font>
      <sz val="10"/>
      <name val="Arial"/>
      <family val="0"/>
    </font>
    <font>
      <b/>
      <sz val="18"/>
      <name val="Arial"/>
      <family val="2"/>
    </font>
    <font>
      <b/>
      <sz val="10"/>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4">
    <xf numFmtId="0" fontId="0" fillId="0" borderId="0" xfId="0" applyAlignment="1">
      <alignment/>
    </xf>
    <xf numFmtId="165" fontId="0" fillId="0" borderId="0" xfId="42" applyNumberFormat="1" applyFont="1" applyAlignment="1">
      <alignment/>
    </xf>
    <xf numFmtId="167" fontId="0" fillId="0" borderId="0" xfId="44" applyNumberFormat="1" applyFont="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7" fontId="0" fillId="0" borderId="0" xfId="0" applyNumberFormat="1" applyAlignment="1">
      <alignment/>
    </xf>
    <xf numFmtId="0" fontId="0" fillId="0" borderId="0" xfId="0" applyAlignment="1">
      <alignment horizontal="left"/>
    </xf>
    <xf numFmtId="43" fontId="0" fillId="0" borderId="0" xfId="0" applyNumberFormat="1" applyAlignment="1">
      <alignment/>
    </xf>
    <xf numFmtId="0" fontId="3" fillId="0" borderId="0" xfId="0" applyFont="1" applyAlignment="1">
      <alignment horizontal="left" wrapText="1"/>
    </xf>
    <xf numFmtId="0" fontId="0" fillId="0" borderId="0" xfId="0" applyAlignment="1">
      <alignment horizontal="center"/>
    </xf>
    <xf numFmtId="3" fontId="0" fillId="0" borderId="0" xfId="0" applyNumberFormat="1" applyAlignment="1">
      <alignment/>
    </xf>
    <xf numFmtId="8" fontId="0" fillId="0" borderId="0" xfId="0" applyNumberFormat="1" applyAlignment="1">
      <alignment/>
    </xf>
    <xf numFmtId="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43"/>
  <sheetViews>
    <sheetView tabSelected="1" zoomScalePageLayoutView="0" workbookViewId="0" topLeftCell="A1">
      <selection activeCell="K12" sqref="K12"/>
    </sheetView>
  </sheetViews>
  <sheetFormatPr defaultColWidth="9.140625" defaultRowHeight="12.75"/>
  <cols>
    <col min="1" max="1" width="14.00390625" style="0" customWidth="1"/>
    <col min="2" max="2" width="14.140625" style="0" customWidth="1"/>
    <col min="3" max="3" width="15.00390625" style="0" customWidth="1"/>
    <col min="4" max="4" width="13.28125" style="0" customWidth="1"/>
    <col min="5" max="5" width="15.140625" style="0" customWidth="1"/>
    <col min="6" max="6" width="14.57421875" style="0" customWidth="1"/>
    <col min="7" max="7" width="17.00390625" style="0" bestFit="1" customWidth="1"/>
    <col min="8" max="8" width="13.57421875" style="0" customWidth="1"/>
    <col min="9" max="9" width="12.28125" style="0" bestFit="1" customWidth="1"/>
    <col min="10" max="10" width="13.7109375" style="0" customWidth="1"/>
    <col min="11" max="11" width="12.28125" style="0" bestFit="1" customWidth="1"/>
    <col min="12" max="12" width="15.00390625" style="0" bestFit="1" customWidth="1"/>
    <col min="13" max="14" width="16.57421875" style="0" bestFit="1" customWidth="1"/>
    <col min="15" max="15" width="12.7109375" style="0" bestFit="1" customWidth="1"/>
    <col min="16" max="16" width="14.00390625" style="0" bestFit="1" customWidth="1"/>
    <col min="17" max="17" width="14.28125" style="0" bestFit="1" customWidth="1"/>
    <col min="18" max="18" width="17.00390625" style="0" bestFit="1" customWidth="1"/>
    <col min="19" max="19" width="13.8515625" style="0" bestFit="1" customWidth="1"/>
    <col min="20" max="20" width="11.7109375" style="0" bestFit="1" customWidth="1"/>
    <col min="21" max="21" width="14.00390625" style="0" bestFit="1" customWidth="1"/>
    <col min="22" max="22" width="11.28125" style="0" bestFit="1" customWidth="1"/>
  </cols>
  <sheetData>
    <row r="2" spans="4:7" ht="23.25">
      <c r="D2" s="3" t="s">
        <v>25</v>
      </c>
      <c r="E2" s="3"/>
      <c r="F2" s="3"/>
      <c r="G2" s="3"/>
    </row>
    <row r="3" spans="4:7" ht="23.25">
      <c r="D3" s="3"/>
      <c r="E3" s="3"/>
      <c r="F3" s="3"/>
      <c r="G3" s="3"/>
    </row>
    <row r="4" spans="5:8" ht="12.75">
      <c r="E4" s="4" t="s">
        <v>0</v>
      </c>
      <c r="F4" s="4"/>
      <c r="G4" s="4"/>
      <c r="H4" s="4"/>
    </row>
    <row r="6" spans="5:7" ht="12.75">
      <c r="E6" s="4" t="s">
        <v>27</v>
      </c>
      <c r="F6" s="4"/>
      <c r="G6" s="4"/>
    </row>
    <row r="9" ht="12.75">
      <c r="Q9" s="13"/>
    </row>
    <row r="10" spans="1:21" ht="12.75">
      <c r="A10" t="s">
        <v>1</v>
      </c>
      <c r="B10" t="s">
        <v>2</v>
      </c>
      <c r="C10" t="s">
        <v>3</v>
      </c>
      <c r="D10" t="s">
        <v>4</v>
      </c>
      <c r="E10" t="s">
        <v>26</v>
      </c>
      <c r="F10" t="s">
        <v>5</v>
      </c>
      <c r="G10" s="10" t="s">
        <v>30</v>
      </c>
      <c r="H10" t="s">
        <v>6</v>
      </c>
      <c r="O10" s="11"/>
      <c r="R10" s="11"/>
      <c r="S10" s="12"/>
      <c r="T10" s="12"/>
      <c r="U10" s="12"/>
    </row>
    <row r="11" spans="2:21" ht="12.75">
      <c r="B11" t="s">
        <v>7</v>
      </c>
      <c r="C11" t="s">
        <v>8</v>
      </c>
      <c r="D11" t="s">
        <v>9</v>
      </c>
      <c r="E11" t="s">
        <v>7</v>
      </c>
      <c r="F11" t="s">
        <v>10</v>
      </c>
      <c r="G11" t="s">
        <v>31</v>
      </c>
      <c r="H11" t="s">
        <v>11</v>
      </c>
      <c r="O11" s="11"/>
      <c r="P11" s="11"/>
      <c r="Q11" s="11"/>
      <c r="R11" s="11"/>
      <c r="S11" s="12"/>
      <c r="T11" s="12"/>
      <c r="U11" s="12"/>
    </row>
    <row r="12" spans="15:21" ht="12.75">
      <c r="O12" s="11"/>
      <c r="P12" s="11"/>
      <c r="Q12" s="11"/>
      <c r="R12" s="11"/>
      <c r="S12" s="12"/>
      <c r="T12" s="12"/>
      <c r="U12" s="12"/>
    </row>
    <row r="13" spans="1:21" ht="12.75">
      <c r="A13" t="s">
        <v>29</v>
      </c>
      <c r="O13" s="11"/>
      <c r="P13" s="11"/>
      <c r="Q13" s="11"/>
      <c r="R13" s="11"/>
      <c r="S13" s="12"/>
      <c r="T13" s="12"/>
      <c r="U13" s="12"/>
    </row>
    <row r="14" spans="2:21" ht="12.75">
      <c r="B14" s="1">
        <v>28194557</v>
      </c>
      <c r="C14" s="1">
        <v>10286275</v>
      </c>
      <c r="D14" s="1">
        <v>358084</v>
      </c>
      <c r="E14" s="1">
        <f>B14-C14-D14</f>
        <v>17550198</v>
      </c>
      <c r="F14" s="2">
        <v>189.76</v>
      </c>
      <c r="G14" s="2">
        <v>3184570</v>
      </c>
      <c r="H14" s="2">
        <v>0</v>
      </c>
      <c r="O14" s="11"/>
      <c r="P14" s="11"/>
      <c r="R14" s="11"/>
      <c r="S14" s="12"/>
      <c r="T14" s="12"/>
      <c r="U14" s="12"/>
    </row>
    <row r="15" spans="15:21" ht="12.75">
      <c r="O15" s="11"/>
      <c r="P15" s="11"/>
      <c r="Q15" s="11"/>
      <c r="R15" s="11"/>
      <c r="S15" s="12"/>
      <c r="T15" s="12"/>
      <c r="U15" s="12"/>
    </row>
    <row r="16" spans="1:21" ht="12.75">
      <c r="A16">
        <v>2014</v>
      </c>
      <c r="O16" s="11"/>
      <c r="P16" s="11"/>
      <c r="Q16" s="11"/>
      <c r="R16" s="11"/>
      <c r="S16" s="12"/>
      <c r="T16" s="12"/>
      <c r="U16" s="12"/>
    </row>
    <row r="17" spans="15:21" ht="12.75">
      <c r="O17" s="11"/>
      <c r="P17" s="11"/>
      <c r="Q17" s="11"/>
      <c r="R17" s="11"/>
      <c r="S17" s="12"/>
      <c r="T17" s="12"/>
      <c r="U17" s="12"/>
    </row>
    <row r="18" spans="1:21" ht="12.75">
      <c r="A18" t="s">
        <v>12</v>
      </c>
      <c r="B18" s="1">
        <v>337115582</v>
      </c>
      <c r="C18" s="1">
        <v>232890899</v>
      </c>
      <c r="D18" s="1">
        <v>2804496</v>
      </c>
      <c r="E18" s="1">
        <v>137420187</v>
      </c>
      <c r="F18" s="2">
        <v>174998.93</v>
      </c>
      <c r="G18" s="2">
        <f>24735633.66-F18+6377-131788</f>
        <v>24435223.73</v>
      </c>
      <c r="H18" s="2">
        <f>G18</f>
        <v>24435223.73</v>
      </c>
      <c r="J18" s="8"/>
      <c r="K18" s="8"/>
      <c r="O18" s="11"/>
      <c r="P18" s="11"/>
      <c r="Q18" s="11"/>
      <c r="R18" s="11"/>
      <c r="S18" s="12"/>
      <c r="T18" s="12"/>
      <c r="U18" s="12"/>
    </row>
    <row r="19" spans="1:21" ht="12.75">
      <c r="A19" t="s">
        <v>13</v>
      </c>
      <c r="B19" s="1">
        <v>397225894</v>
      </c>
      <c r="C19" s="1">
        <v>239490122</v>
      </c>
      <c r="D19" s="1">
        <v>3154717</v>
      </c>
      <c r="E19" s="1">
        <v>154581055</v>
      </c>
      <c r="F19" s="2">
        <v>155879.46</v>
      </c>
      <c r="G19" s="2">
        <f>27824589.9-F19+51100.84-106053.66</f>
        <v>27613757.619999997</v>
      </c>
      <c r="H19" s="2">
        <f>G19</f>
        <v>27613757.619999997</v>
      </c>
      <c r="J19" s="8"/>
      <c r="K19" s="8"/>
      <c r="O19" s="11"/>
      <c r="P19" s="11"/>
      <c r="Q19" s="11"/>
      <c r="R19" s="11"/>
      <c r="S19" s="12"/>
      <c r="T19" s="12"/>
      <c r="U19" s="12"/>
    </row>
    <row r="20" spans="1:11" ht="12.75">
      <c r="A20" t="s">
        <v>14</v>
      </c>
      <c r="B20" s="1">
        <v>425625136</v>
      </c>
      <c r="C20" s="1">
        <v>274148181</v>
      </c>
      <c r="D20" s="1">
        <v>3029537</v>
      </c>
      <c r="E20" s="1">
        <v>148447418</v>
      </c>
      <c r="F20" s="2">
        <v>153084.84</v>
      </c>
      <c r="G20" s="2">
        <f>26720535.46-F20+40005-529772</f>
        <v>26077683.62</v>
      </c>
      <c r="H20" s="2">
        <f>G20</f>
        <v>26077683.62</v>
      </c>
      <c r="J20" s="8"/>
      <c r="K20" s="8"/>
    </row>
    <row r="21" spans="1:21" ht="12.75">
      <c r="A21" t="s">
        <v>15</v>
      </c>
      <c r="B21" s="1">
        <v>356389882</v>
      </c>
      <c r="C21" s="1">
        <v>230680359</v>
      </c>
      <c r="D21" s="1">
        <v>2514190</v>
      </c>
      <c r="E21" s="1">
        <f>B21-C21-D21</f>
        <v>123195333</v>
      </c>
      <c r="F21" s="2">
        <v>175353.95</v>
      </c>
      <c r="G21" s="2">
        <v>22005434.05</v>
      </c>
      <c r="H21" s="2">
        <v>21214895</v>
      </c>
      <c r="J21" s="8"/>
      <c r="K21" s="8"/>
      <c r="O21" s="11"/>
      <c r="P21" s="11"/>
      <c r="Q21" s="11"/>
      <c r="R21" s="11"/>
      <c r="S21" s="12"/>
      <c r="T21" s="12"/>
      <c r="U21" s="12"/>
    </row>
    <row r="22" spans="1:21" ht="12.75">
      <c r="A22" t="s">
        <v>16</v>
      </c>
      <c r="B22" s="1">
        <v>363070527</v>
      </c>
      <c r="C22" s="1">
        <v>218403226</v>
      </c>
      <c r="D22" s="1">
        <v>2893346</v>
      </c>
      <c r="E22" s="1">
        <f aca="true" t="shared" si="0" ref="E22:E32">B22-C22-D22</f>
        <v>141773955</v>
      </c>
      <c r="F22" s="2">
        <v>155272.78</v>
      </c>
      <c r="G22" s="2">
        <v>25376748.74</v>
      </c>
      <c r="H22" s="2">
        <v>20382917.41</v>
      </c>
      <c r="J22" s="8"/>
      <c r="K22" s="8"/>
      <c r="O22" s="11"/>
      <c r="P22" s="11"/>
      <c r="Q22" s="11"/>
      <c r="R22" s="11"/>
      <c r="S22" s="12"/>
      <c r="T22" s="12"/>
      <c r="U22" s="12"/>
    </row>
    <row r="23" spans="1:21" ht="12.75">
      <c r="A23" t="s">
        <v>17</v>
      </c>
      <c r="B23" s="1">
        <v>352129106</v>
      </c>
      <c r="C23" s="1">
        <v>219486490</v>
      </c>
      <c r="D23" s="1">
        <v>2652852</v>
      </c>
      <c r="E23" s="1">
        <f t="shared" si="0"/>
        <v>129989764</v>
      </c>
      <c r="F23" s="2">
        <v>131278.93</v>
      </c>
      <c r="G23" s="2">
        <v>23274373.97</v>
      </c>
      <c r="H23" s="2">
        <v>28990097.72</v>
      </c>
      <c r="J23" s="8"/>
      <c r="K23" s="8"/>
      <c r="O23" s="11"/>
      <c r="P23" s="11"/>
      <c r="Q23" s="11"/>
      <c r="R23" s="11"/>
      <c r="S23" s="12"/>
      <c r="T23" s="12"/>
      <c r="U23" s="12"/>
    </row>
    <row r="24" spans="2:21" ht="12.75">
      <c r="B24" s="5"/>
      <c r="C24" s="1"/>
      <c r="E24" s="1">
        <f t="shared" si="0"/>
        <v>0</v>
      </c>
      <c r="G24" s="6"/>
      <c r="J24" s="8"/>
      <c r="K24" s="8"/>
      <c r="O24" s="11"/>
      <c r="P24" s="11"/>
      <c r="Q24" s="11"/>
      <c r="R24" s="11"/>
      <c r="S24" s="12"/>
      <c r="T24" s="12"/>
      <c r="U24" s="12"/>
    </row>
    <row r="25" spans="1:21" ht="12.75">
      <c r="A25">
        <v>2015</v>
      </c>
      <c r="E25" s="1">
        <f t="shared" si="0"/>
        <v>0</v>
      </c>
      <c r="J25" s="8"/>
      <c r="K25" s="8"/>
      <c r="O25" s="11"/>
      <c r="P25" s="11"/>
      <c r="Q25" s="11"/>
      <c r="R25" s="11"/>
      <c r="S25" s="12"/>
      <c r="T25" s="12"/>
      <c r="U25" s="12"/>
    </row>
    <row r="26" spans="5:21" ht="12.75">
      <c r="E26" s="1">
        <f t="shared" si="0"/>
        <v>0</v>
      </c>
      <c r="J26" s="8"/>
      <c r="K26" s="8"/>
      <c r="O26" s="11"/>
      <c r="P26" s="11"/>
      <c r="Q26" s="11"/>
      <c r="R26" s="11"/>
      <c r="S26" s="12"/>
      <c r="T26" s="12"/>
      <c r="U26" s="12"/>
    </row>
    <row r="27" spans="1:21" ht="12.75">
      <c r="A27" t="s">
        <v>18</v>
      </c>
      <c r="B27" s="1">
        <v>374537963</v>
      </c>
      <c r="C27" s="1">
        <v>229181253</v>
      </c>
      <c r="D27" s="1">
        <v>2907134</v>
      </c>
      <c r="E27" s="1">
        <f t="shared" si="0"/>
        <v>142449576</v>
      </c>
      <c r="F27" s="2">
        <v>146535.2</v>
      </c>
      <c r="G27" s="2">
        <v>25520257.36</v>
      </c>
      <c r="H27" s="2">
        <v>29353070.62</v>
      </c>
      <c r="J27" s="8"/>
      <c r="K27" s="8"/>
      <c r="O27" s="11"/>
      <c r="P27" s="11"/>
      <c r="Q27" s="11"/>
      <c r="R27" s="11"/>
      <c r="S27" s="12"/>
      <c r="T27" s="12"/>
      <c r="U27" s="12"/>
    </row>
    <row r="28" spans="1:21" ht="12.75">
      <c r="A28" t="s">
        <v>19</v>
      </c>
      <c r="B28" s="1">
        <v>351568078</v>
      </c>
      <c r="C28" s="1">
        <v>214797181</v>
      </c>
      <c r="D28" s="1">
        <v>2735418</v>
      </c>
      <c r="E28" s="1">
        <f t="shared" si="0"/>
        <v>134035479</v>
      </c>
      <c r="F28" s="2">
        <v>136662.17</v>
      </c>
      <c r="G28" s="2">
        <v>23996929.63</v>
      </c>
      <c r="H28" s="2">
        <v>26684798.99</v>
      </c>
      <c r="J28" s="8"/>
      <c r="K28" s="8"/>
      <c r="O28" s="11"/>
      <c r="P28" s="11"/>
      <c r="Q28" s="11"/>
      <c r="R28" s="11"/>
      <c r="S28" s="12"/>
      <c r="T28" s="12"/>
      <c r="U28" s="12"/>
    </row>
    <row r="29" spans="1:21" ht="12.75">
      <c r="A29" t="s">
        <v>20</v>
      </c>
      <c r="B29" s="1">
        <v>314098712</v>
      </c>
      <c r="C29" s="1">
        <v>203962603</v>
      </c>
      <c r="D29" s="1">
        <v>2202722</v>
      </c>
      <c r="E29" s="1">
        <f t="shared" si="0"/>
        <v>107933387</v>
      </c>
      <c r="F29" s="2">
        <v>140641.26</v>
      </c>
      <c r="G29" s="2">
        <v>19296712.2</v>
      </c>
      <c r="H29" s="2">
        <v>19049109.87</v>
      </c>
      <c r="J29" s="8"/>
      <c r="K29" s="8"/>
      <c r="O29" s="11"/>
      <c r="P29" s="11"/>
      <c r="Q29" s="11"/>
      <c r="R29" s="11"/>
      <c r="S29" s="12"/>
      <c r="T29" s="12"/>
      <c r="U29" s="12"/>
    </row>
    <row r="30" spans="1:21" ht="12.75">
      <c r="A30" t="s">
        <v>21</v>
      </c>
      <c r="B30" s="1">
        <v>350463754</v>
      </c>
      <c r="C30" s="1">
        <v>202718684</v>
      </c>
      <c r="D30" s="1">
        <v>2954901</v>
      </c>
      <c r="E30" s="1">
        <f t="shared" si="0"/>
        <v>144790169</v>
      </c>
      <c r="F30" s="2">
        <v>162323.84</v>
      </c>
      <c r="G30" s="2">
        <v>25908177.76</v>
      </c>
      <c r="H30" s="2">
        <v>18415178.02</v>
      </c>
      <c r="J30" s="8"/>
      <c r="K30" s="8"/>
      <c r="O30" s="11"/>
      <c r="P30" s="11"/>
      <c r="Q30" s="11"/>
      <c r="R30" s="11"/>
      <c r="S30" s="12"/>
      <c r="T30" s="12"/>
      <c r="U30" s="12"/>
    </row>
    <row r="31" spans="1:21" ht="12.75">
      <c r="A31" t="s">
        <v>22</v>
      </c>
      <c r="B31" s="1">
        <v>353357776</v>
      </c>
      <c r="C31" s="1">
        <v>208450287</v>
      </c>
      <c r="D31" s="1">
        <v>2898150</v>
      </c>
      <c r="E31" s="1">
        <f t="shared" si="0"/>
        <v>142009339</v>
      </c>
      <c r="F31" s="2">
        <v>147009.84</v>
      </c>
      <c r="G31" s="2">
        <v>25421201.4</v>
      </c>
      <c r="H31" s="2">
        <v>25572079.87</v>
      </c>
      <c r="J31" s="8"/>
      <c r="K31" s="8"/>
      <c r="O31" s="11"/>
      <c r="P31" s="11"/>
      <c r="Q31" s="11"/>
      <c r="R31" s="11"/>
      <c r="S31" s="12"/>
      <c r="T31" s="12"/>
      <c r="U31" s="12"/>
    </row>
    <row r="32" spans="1:21" ht="12.75">
      <c r="A32" t="s">
        <v>23</v>
      </c>
      <c r="B32" s="1">
        <v>367146544</v>
      </c>
      <c r="C32" s="1">
        <v>213777244</v>
      </c>
      <c r="D32" s="1">
        <v>3067386</v>
      </c>
      <c r="E32" s="1">
        <f t="shared" si="0"/>
        <v>150301914</v>
      </c>
      <c r="F32" s="2">
        <v>150385.38</v>
      </c>
      <c r="G32" s="2">
        <v>26915457.9</v>
      </c>
      <c r="H32" s="2">
        <v>27462155.61</v>
      </c>
      <c r="J32" s="8"/>
      <c r="K32" s="8"/>
      <c r="O32" s="11"/>
      <c r="P32" s="11"/>
      <c r="Q32" s="11"/>
      <c r="R32" s="11"/>
      <c r="S32" s="12"/>
      <c r="T32" s="12"/>
      <c r="U32" s="12"/>
    </row>
    <row r="34" spans="1:21" ht="12.75">
      <c r="A34" t="s">
        <v>24</v>
      </c>
      <c r="B34" s="1">
        <f aca="true" t="shared" si="1" ref="B34:H34">SUM(B14:B33)</f>
        <v>4370923511</v>
      </c>
      <c r="C34" s="1">
        <f t="shared" si="1"/>
        <v>2698272804</v>
      </c>
      <c r="D34" s="1">
        <f t="shared" si="1"/>
        <v>34172933</v>
      </c>
      <c r="E34" s="1">
        <f t="shared" si="1"/>
        <v>1674477774</v>
      </c>
      <c r="F34" s="2">
        <f>SUM(F14:F33)</f>
        <v>1829616.3399999999</v>
      </c>
      <c r="G34" s="2">
        <f t="shared" si="1"/>
        <v>299026527.9799999</v>
      </c>
      <c r="H34" s="2">
        <f t="shared" si="1"/>
        <v>295250968.08000004</v>
      </c>
      <c r="I34" s="6"/>
      <c r="O34" s="11"/>
      <c r="P34" s="11"/>
      <c r="Q34" s="11"/>
      <c r="R34" s="11"/>
      <c r="S34" s="12"/>
      <c r="T34" s="12"/>
      <c r="U34" s="12"/>
    </row>
    <row r="35" spans="13:21" ht="12.75">
      <c r="M35" s="8"/>
      <c r="N35" s="8"/>
      <c r="O35" s="11"/>
      <c r="P35" s="11"/>
      <c r="Q35" s="11"/>
      <c r="R35" s="11"/>
      <c r="S35" s="12"/>
      <c r="T35" s="12"/>
      <c r="U35" s="12"/>
    </row>
    <row r="36" spans="2:21" ht="78.75" customHeight="1">
      <c r="B36" s="9" t="s">
        <v>28</v>
      </c>
      <c r="C36" s="9"/>
      <c r="D36" s="9"/>
      <c r="E36" s="9"/>
      <c r="F36" s="9"/>
      <c r="G36" s="9"/>
      <c r="H36" s="9"/>
      <c r="I36" s="9"/>
      <c r="J36" s="9"/>
      <c r="O36" s="11"/>
      <c r="P36" s="11"/>
      <c r="Q36" s="11"/>
      <c r="R36" s="11"/>
      <c r="S36" s="12"/>
      <c r="T36" s="12"/>
      <c r="U36" s="12"/>
    </row>
    <row r="37" spans="15:21" ht="12.75">
      <c r="O37" s="11"/>
      <c r="P37" s="11"/>
      <c r="Q37" s="11"/>
      <c r="R37" s="11"/>
      <c r="S37" s="12"/>
      <c r="T37" s="12"/>
      <c r="U37" s="12"/>
    </row>
    <row r="38" spans="15:21" ht="12.75">
      <c r="O38" s="11"/>
      <c r="P38" s="11"/>
      <c r="Q38" s="11"/>
      <c r="R38" s="11"/>
      <c r="S38" s="12"/>
      <c r="T38" s="12"/>
      <c r="U38" s="12"/>
    </row>
    <row r="39" spans="5:21" ht="12.75">
      <c r="E39" s="7"/>
      <c r="O39" s="11"/>
      <c r="P39" s="11"/>
      <c r="Q39" s="11"/>
      <c r="R39" s="11"/>
      <c r="S39" s="12"/>
      <c r="T39" s="12"/>
      <c r="U39" s="12"/>
    </row>
    <row r="40" spans="15:21" ht="12.75">
      <c r="O40" s="11"/>
      <c r="P40" s="11"/>
      <c r="Q40" s="11"/>
      <c r="R40" s="11"/>
      <c r="S40" s="12"/>
      <c r="T40" s="12"/>
      <c r="U40" s="12"/>
    </row>
    <row r="41" spans="15:21" ht="12.75">
      <c r="O41" s="11"/>
      <c r="P41" s="11"/>
      <c r="Q41" s="11"/>
      <c r="R41" s="11"/>
      <c r="S41" s="12"/>
      <c r="T41" s="12"/>
      <c r="U41" s="12"/>
    </row>
    <row r="43" spans="15:21" ht="12.75">
      <c r="O43" s="11"/>
      <c r="P43" s="11"/>
      <c r="Q43" s="11"/>
      <c r="R43" s="11"/>
      <c r="S43" s="11"/>
      <c r="T43" s="11"/>
      <c r="U43" s="11"/>
    </row>
  </sheetData>
  <sheetProtection/>
  <mergeCells count="1">
    <mergeCell ref="B36:J36"/>
  </mergeCells>
  <printOptions/>
  <pageMargins left="0.75" right="0.75" top="1" bottom="1" header="0.5" footer="0.5"/>
  <pageSetup fitToHeight="1" fitToWidth="1" horizontalDpi="300" verticalDpi="300" orientation="landscape"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State Tax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ghigdon</dc:creator>
  <cp:keywords/>
  <dc:description/>
  <cp:lastModifiedBy>dhughes</cp:lastModifiedBy>
  <cp:lastPrinted>2015-08-13T15:24:04Z</cp:lastPrinted>
  <dcterms:created xsi:type="dcterms:W3CDTF">1999-08-04T18:06:12Z</dcterms:created>
  <dcterms:modified xsi:type="dcterms:W3CDTF">2015-08-13T15:29:02Z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Ord">
    <vt:lpwstr>1800.00000000000</vt:lpwstr>
  </property>
  <property fmtid="{D5CDD505-2E9C-101B-9397-08002B2CF9AE}" pid="5" name="TemplateU">
    <vt:lpwstr/>
  </property>
  <property fmtid="{D5CDD505-2E9C-101B-9397-08002B2CF9AE}" pid="6" name="xd_Prog">
    <vt:lpwstr/>
  </property>
  <property fmtid="{D5CDD505-2E9C-101B-9397-08002B2CF9AE}" pid="7" name="_SourceU">
    <vt:lpwstr/>
  </property>
  <property fmtid="{D5CDD505-2E9C-101B-9397-08002B2CF9AE}" pid="8" name="_SharedFileInd">
    <vt:lpwstr/>
  </property>
</Properties>
</file>