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3"/>
  </bookViews>
  <sheets>
    <sheet name="FY16" sheetId="1" r:id="rId1"/>
    <sheet name="FY17" sheetId="2" r:id="rId2"/>
    <sheet name="FY18" sheetId="3" r:id="rId3"/>
    <sheet name="FY19" sheetId="4" r:id="rId4"/>
  </sheets>
  <definedNames>
    <definedName name="_xlnm.Print_Area" localSheetId="0">'FY16'!$A$1:$H$40</definedName>
    <definedName name="_xlnm.Print_Area" localSheetId="1">'FY17'!$A$1:$H$42</definedName>
    <definedName name="_xlnm.Print_Area" localSheetId="2">'FY18'!$A$1:$H$42</definedName>
    <definedName name="_xlnm.Print_Area" localSheetId="3">'FY19'!$A$1:$H$42</definedName>
  </definedNames>
  <calcPr fullCalcOnLoad="1"/>
</workbook>
</file>

<file path=xl/sharedStrings.xml><?xml version="1.0" encoding="utf-8"?>
<sst xmlns="http://schemas.openxmlformats.org/spreadsheetml/2006/main" count="202" uniqueCount="62">
  <si>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</si>
  <si>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</si>
  <si>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</si>
  <si>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</si>
  <si>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</si>
  <si>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</si>
  <si>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</si>
  <si>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</si>
  <si>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</si>
  <si>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</si>
  <si>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</si>
  <si>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</si>
  <si>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</si>
  <si>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</si>
  <si>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</si>
  <si>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</si>
  <si>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</si>
  <si>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</si>
  <si>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</si>
  <si>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</si>
  <si>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</si>
  <si>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</si>
  <si>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</si>
  <si>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</si>
  <si>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</si>
  <si>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</si>
  <si>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</si>
  <si>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</si>
  <si>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</si>
  <si>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</si>
  <si>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</si>
  <si>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</si>
  <si>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</si>
  <si>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</si>
  <si>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</si>
  <si>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</si>
  <si>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</si>
  <si>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</si>
  <si>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</si>
  <si>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</si>
  <si>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</si>
  <si>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</si>
  <si>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</si>
  <si>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</si>
  <si>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Annual Report of Tax Revenue per HB 393*</t>
  </si>
  <si>
    <r>
      <t xml:space="preserve">Fiscal Year Ending </t>
    </r>
    <r>
      <rPr>
        <b/>
        <u val="single"/>
        <sz val="14"/>
        <color indexed="8"/>
        <rFont val="Calibri"/>
        <family val="2"/>
      </rPr>
      <t>June 30, 2016</t>
    </r>
  </si>
  <si>
    <t>Rankin County School District</t>
  </si>
  <si>
    <t>Sue Townsend</t>
  </si>
  <si>
    <t xml:space="preserve">1220 Apple Park </t>
  </si>
  <si>
    <t>Brandon, MS 39042</t>
  </si>
  <si>
    <t>601-825-5590</t>
  </si>
  <si>
    <t>State - Other</t>
  </si>
  <si>
    <t>Other</t>
  </si>
  <si>
    <t>Other Restricted - 3290-3299</t>
  </si>
  <si>
    <t>*Data is unaudited.</t>
  </si>
  <si>
    <t>Sue Townsend, Ph. D.</t>
  </si>
  <si>
    <t>kbrantley@rcsd.ms</t>
  </si>
  <si>
    <r>
      <t xml:space="preserve">Fiscal Year Ending   </t>
    </r>
    <r>
      <rPr>
        <b/>
        <u val="single"/>
        <sz val="11"/>
        <color indexed="8"/>
        <rFont val="Calibri"/>
        <family val="2"/>
      </rPr>
      <t>June 30, 2017</t>
    </r>
  </si>
  <si>
    <r>
      <t xml:space="preserve">Fiscal Year Ending   </t>
    </r>
    <r>
      <rPr>
        <b/>
        <u val="single"/>
        <sz val="11"/>
        <color indexed="8"/>
        <rFont val="Calibri"/>
        <family val="2"/>
      </rPr>
      <t>June 30, 2018</t>
    </r>
  </si>
  <si>
    <t>melissa.barnes@rcsd.ms</t>
  </si>
  <si>
    <r>
      <t xml:space="preserve">Fiscal Year Ending   </t>
    </r>
    <r>
      <rPr>
        <b/>
        <u val="single"/>
        <sz val="11"/>
        <color indexed="8"/>
        <rFont val="Calibri"/>
        <family val="2"/>
      </rPr>
      <t>June 30, 2019</t>
    </r>
  </si>
  <si>
    <t xml:space="preserve">MEMA for 2004 Tornado at Brandon Middle School.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</si>
</sst>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8" fontId="42" fillId="0" borderId="0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8" fontId="4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8" fontId="4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2" fillId="0" borderId="11" xfId="0" applyFont="1" applyBorder="1" applyAlignment="1">
      <alignment wrapText="1"/>
    </xf>
    <xf numFmtId="8" fontId="42" fillId="0" borderId="11" xfId="0" applyNumberFormat="1" applyFont="1" applyBorder="1" applyAlignment="1">
      <alignment/>
    </xf>
    <xf numFmtId="8" fontId="42" fillId="0" borderId="10" xfId="0" applyNumberFormat="1" applyFont="1" applyBorder="1" applyAlignment="1">
      <alignment/>
    </xf>
    <xf numFmtId="0" fontId="42" fillId="0" borderId="18" xfId="0" applyFont="1" applyBorder="1" applyAlignment="1">
      <alignment wrapText="1"/>
    </xf>
    <xf numFmtId="0" fontId="43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0" fillId="0" borderId="1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40" fillId="0" borderId="1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40" fillId="0" borderId="18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20" xfId="0" applyFont="1" applyBorder="1" applyAlignment="1">
      <alignment horizontal="center" wrapText="1"/>
    </xf>
    <xf numFmtId="0" fontId="42" fillId="0" borderId="18" xfId="0" applyFont="1" applyBorder="1" applyAlignment="1">
      <alignment horizontal="left" wrapText="1"/>
    </xf>
    <xf numFmtId="8" fontId="42" fillId="0" borderId="18" xfId="0" applyNumberFormat="1" applyFont="1" applyBorder="1" applyAlignment="1">
      <alignment/>
    </xf>
    <xf numFmtId="0" fontId="42" fillId="0" borderId="21" xfId="0" applyFont="1" applyBorder="1" applyAlignment="1">
      <alignment horizontal="left" wrapText="1"/>
    </xf>
    <xf numFmtId="8" fontId="42" fillId="0" borderId="22" xfId="0" applyNumberFormat="1" applyFont="1" applyBorder="1" applyAlignment="1">
      <alignment/>
    </xf>
    <xf numFmtId="8" fontId="42" fillId="0" borderId="23" xfId="0" applyNumberFormat="1" applyFont="1" applyBorder="1" applyAlignment="1">
      <alignment/>
    </xf>
    <xf numFmtId="8" fontId="42" fillId="0" borderId="24" xfId="0" applyNumberFormat="1" applyFont="1" applyBorder="1" applyAlignment="1">
      <alignment/>
    </xf>
    <xf numFmtId="0" fontId="42" fillId="0" borderId="11" xfId="0" applyFont="1" applyBorder="1" applyAlignment="1">
      <alignment/>
    </xf>
    <xf numFmtId="8" fontId="0" fillId="0" borderId="0" xfId="0" applyNumberForma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8" fontId="0" fillId="0" borderId="18" xfId="0" applyNumberFormat="1" applyFont="1" applyFill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Fill="1" applyBorder="1" applyAlignment="1">
      <alignment/>
    </xf>
    <xf numFmtId="0" fontId="42" fillId="0" borderId="15" xfId="0" applyFont="1" applyBorder="1" applyAlignment="1">
      <alignment horizontal="left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3" fillId="0" borderId="18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brantley@rcsd.m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37">
      <selection activeCell="D42" sqref="D42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8.140625" style="0" customWidth="1"/>
  </cols>
  <sheetData>
    <row r="1" spans="1:8" ht="18.75">
      <c r="A1" s="67" t="s">
        <v>44</v>
      </c>
      <c r="B1" s="68"/>
      <c r="C1" s="68"/>
      <c r="D1" s="68"/>
      <c r="E1" s="68"/>
      <c r="F1" s="68"/>
      <c r="G1" s="68"/>
      <c r="H1" s="69"/>
    </row>
    <row r="2" spans="1:8" ht="18.75">
      <c r="A2" s="70" t="s">
        <v>45</v>
      </c>
      <c r="B2" s="71"/>
      <c r="C2" s="71"/>
      <c r="D2" s="71"/>
      <c r="E2" s="71"/>
      <c r="F2" s="71"/>
      <c r="G2" s="71"/>
      <c r="H2" s="72"/>
    </row>
    <row r="3" spans="1:8" ht="15">
      <c r="A3" s="47"/>
      <c r="B3" s="48"/>
      <c r="C3" s="48"/>
      <c r="D3" s="48"/>
      <c r="E3" s="48"/>
      <c r="F3" s="5"/>
      <c r="G3" s="5"/>
      <c r="H3" s="6"/>
    </row>
    <row r="4" spans="1:8" ht="18.75">
      <c r="A4" s="7" t="s">
        <v>0</v>
      </c>
      <c r="B4" s="73" t="s">
        <v>46</v>
      </c>
      <c r="C4" s="73"/>
      <c r="D4" s="4"/>
      <c r="E4" s="4"/>
      <c r="F4" s="8"/>
      <c r="G4" s="5"/>
      <c r="H4" s="6"/>
    </row>
    <row r="5" spans="1:8" ht="18.75">
      <c r="A5" s="7" t="s">
        <v>1</v>
      </c>
      <c r="B5" s="49">
        <v>6100</v>
      </c>
      <c r="C5" s="16"/>
      <c r="D5" s="16"/>
      <c r="E5" s="16"/>
      <c r="F5" s="8"/>
      <c r="G5" s="5"/>
      <c r="H5" s="6"/>
    </row>
    <row r="6" spans="1:8" ht="18.75">
      <c r="A6" s="7" t="s">
        <v>2</v>
      </c>
      <c r="B6" s="50" t="s">
        <v>47</v>
      </c>
      <c r="C6" s="16"/>
      <c r="D6" s="16"/>
      <c r="E6" s="16"/>
      <c r="F6" s="8"/>
      <c r="G6" s="5"/>
      <c r="H6" s="6"/>
    </row>
    <row r="7" spans="1:8" ht="18.75">
      <c r="A7" s="7" t="s">
        <v>10</v>
      </c>
      <c r="B7" s="50" t="s">
        <v>48</v>
      </c>
      <c r="C7" s="16"/>
      <c r="D7" s="16"/>
      <c r="E7" s="16"/>
      <c r="F7" s="8"/>
      <c r="G7" s="5"/>
      <c r="H7" s="6"/>
    </row>
    <row r="8" spans="1:8" ht="18.75">
      <c r="A8" s="7"/>
      <c r="B8" s="50" t="s">
        <v>49</v>
      </c>
      <c r="C8" s="16"/>
      <c r="D8" s="16"/>
      <c r="E8" s="16"/>
      <c r="F8" s="8"/>
      <c r="G8" s="5"/>
      <c r="H8" s="6"/>
    </row>
    <row r="9" spans="1:8" ht="18.75">
      <c r="A9" s="7" t="s">
        <v>11</v>
      </c>
      <c r="B9" s="50" t="s">
        <v>50</v>
      </c>
      <c r="C9" s="16"/>
      <c r="D9" s="16"/>
      <c r="E9" s="16"/>
      <c r="F9" s="8"/>
      <c r="G9" s="5"/>
      <c r="H9" s="6"/>
    </row>
    <row r="10" spans="1:8" ht="18.75">
      <c r="A10" s="7"/>
      <c r="B10" s="4"/>
      <c r="C10" s="16"/>
      <c r="D10" s="16"/>
      <c r="E10" s="16"/>
      <c r="F10" s="8"/>
      <c r="G10" s="5"/>
      <c r="H10" s="6"/>
    </row>
    <row r="11" spans="1:8" ht="18" customHeight="1">
      <c r="A11" s="7"/>
      <c r="B11" s="74" t="s">
        <v>8</v>
      </c>
      <c r="C11" s="74"/>
      <c r="D11" s="74"/>
      <c r="E11" s="74"/>
      <c r="F11" s="74"/>
      <c r="G11" s="74"/>
      <c r="H11" s="6"/>
    </row>
    <row r="12" spans="1:8" ht="18.75">
      <c r="A12" s="25" t="s">
        <v>17</v>
      </c>
      <c r="B12" s="51" t="s">
        <v>14</v>
      </c>
      <c r="C12" s="51" t="s">
        <v>15</v>
      </c>
      <c r="D12" s="51" t="s">
        <v>51</v>
      </c>
      <c r="E12" s="51" t="s">
        <v>12</v>
      </c>
      <c r="F12" s="51" t="s">
        <v>13</v>
      </c>
      <c r="G12" s="51" t="s">
        <v>52</v>
      </c>
      <c r="H12" s="25" t="s">
        <v>3</v>
      </c>
    </row>
    <row r="13" spans="1:8" ht="15" customHeight="1">
      <c r="A13" s="52" t="s">
        <v>7</v>
      </c>
      <c r="B13" s="53"/>
      <c r="C13" s="53"/>
      <c r="D13" s="53"/>
      <c r="E13" s="53">
        <v>62891774.15</v>
      </c>
      <c r="F13" s="53"/>
      <c r="G13" s="53"/>
      <c r="H13" s="53">
        <f>SUM(B13:G13)</f>
        <v>62891774.15</v>
      </c>
    </row>
    <row r="14" spans="1:8" ht="15" customHeight="1">
      <c r="A14" s="52" t="s">
        <v>4</v>
      </c>
      <c r="B14" s="53"/>
      <c r="C14" s="53"/>
      <c r="D14" s="53"/>
      <c r="E14" s="53">
        <v>676.03</v>
      </c>
      <c r="F14" s="53"/>
      <c r="G14" s="53"/>
      <c r="H14" s="53">
        <f aca="true" t="shared" si="0" ref="H14:H37">SUM(B14:G14)</f>
        <v>676.03</v>
      </c>
    </row>
    <row r="15" spans="1:8" ht="15" customHeight="1">
      <c r="A15" s="52" t="s">
        <v>5</v>
      </c>
      <c r="B15" s="53"/>
      <c r="C15" s="53"/>
      <c r="D15" s="53"/>
      <c r="E15" s="53"/>
      <c r="F15" s="53"/>
      <c r="G15" s="53"/>
      <c r="H15" s="53">
        <f t="shared" si="0"/>
        <v>0</v>
      </c>
    </row>
    <row r="16" spans="1:8" ht="15" customHeight="1">
      <c r="A16" s="52" t="s">
        <v>6</v>
      </c>
      <c r="B16" s="53"/>
      <c r="C16" s="53"/>
      <c r="D16" s="53"/>
      <c r="E16" s="53"/>
      <c r="F16" s="53"/>
      <c r="G16" s="53"/>
      <c r="H16" s="53">
        <f t="shared" si="0"/>
        <v>0</v>
      </c>
    </row>
    <row r="17" spans="1:8" ht="15" customHeight="1">
      <c r="A17" s="52" t="s">
        <v>16</v>
      </c>
      <c r="B17" s="53"/>
      <c r="C17" s="53">
        <v>1576087.67</v>
      </c>
      <c r="D17" s="53"/>
      <c r="E17" s="53"/>
      <c r="F17" s="53"/>
      <c r="G17" s="53"/>
      <c r="H17" s="53">
        <f t="shared" si="0"/>
        <v>1576087.67</v>
      </c>
    </row>
    <row r="18" spans="1:8" ht="15" customHeight="1">
      <c r="A18" s="52" t="s">
        <v>18</v>
      </c>
      <c r="B18" s="53"/>
      <c r="C18" s="53"/>
      <c r="D18" s="53"/>
      <c r="E18" s="53"/>
      <c r="F18" s="53"/>
      <c r="G18" s="53"/>
      <c r="H18" s="53">
        <f t="shared" si="0"/>
        <v>0</v>
      </c>
    </row>
    <row r="19" spans="1:8" ht="15" customHeight="1">
      <c r="A19" s="52" t="s">
        <v>19</v>
      </c>
      <c r="B19" s="53"/>
      <c r="C19" s="53"/>
      <c r="D19" s="53"/>
      <c r="E19" s="53"/>
      <c r="F19" s="53"/>
      <c r="G19" s="53"/>
      <c r="H19" s="53">
        <f t="shared" si="0"/>
        <v>0</v>
      </c>
    </row>
    <row r="20" spans="1:8" ht="15" customHeight="1">
      <c r="A20" s="52" t="s">
        <v>20</v>
      </c>
      <c r="B20" s="53">
        <v>102463</v>
      </c>
      <c r="C20" s="53"/>
      <c r="D20" s="53"/>
      <c r="E20" s="53"/>
      <c r="F20" s="53"/>
      <c r="G20" s="53"/>
      <c r="H20" s="53">
        <f t="shared" si="0"/>
        <v>102463</v>
      </c>
    </row>
    <row r="21" spans="1:8" ht="15" customHeight="1">
      <c r="A21" s="52" t="s">
        <v>21</v>
      </c>
      <c r="B21" s="53">
        <v>78661547.99</v>
      </c>
      <c r="C21" s="53"/>
      <c r="D21" s="53"/>
      <c r="E21" s="53"/>
      <c r="F21" s="53"/>
      <c r="G21" s="53"/>
      <c r="H21" s="53">
        <f t="shared" si="0"/>
        <v>78661547.99</v>
      </c>
    </row>
    <row r="22" spans="1:8" ht="15" customHeight="1">
      <c r="A22" s="52" t="s">
        <v>22</v>
      </c>
      <c r="B22" s="53"/>
      <c r="C22" s="53"/>
      <c r="D22" s="53"/>
      <c r="E22" s="53"/>
      <c r="F22" s="53"/>
      <c r="G22" s="53"/>
      <c r="H22" s="53">
        <f t="shared" si="0"/>
        <v>0</v>
      </c>
    </row>
    <row r="23" spans="1:8" ht="15" customHeight="1">
      <c r="A23" s="52" t="s">
        <v>33</v>
      </c>
      <c r="B23" s="53"/>
      <c r="C23" s="53"/>
      <c r="D23" s="53"/>
      <c r="E23" s="53"/>
      <c r="F23" s="53"/>
      <c r="G23" s="53"/>
      <c r="H23" s="53">
        <f t="shared" si="0"/>
        <v>0</v>
      </c>
    </row>
    <row r="24" spans="1:8" ht="15" customHeight="1">
      <c r="A24" s="52" t="s">
        <v>23</v>
      </c>
      <c r="B24" s="53">
        <v>717769.91</v>
      </c>
      <c r="C24" s="53"/>
      <c r="D24" s="53"/>
      <c r="E24" s="53"/>
      <c r="F24" s="53"/>
      <c r="G24" s="53"/>
      <c r="H24" s="53">
        <f t="shared" si="0"/>
        <v>717769.91</v>
      </c>
    </row>
    <row r="25" spans="1:8" ht="15" customHeight="1">
      <c r="A25" s="52" t="s">
        <v>24</v>
      </c>
      <c r="B25" s="53"/>
      <c r="C25" s="53"/>
      <c r="D25" s="53"/>
      <c r="E25" s="53"/>
      <c r="F25" s="53"/>
      <c r="G25" s="53"/>
      <c r="H25" s="53">
        <f t="shared" si="0"/>
        <v>0</v>
      </c>
    </row>
    <row r="26" spans="1:8" ht="15" customHeight="1">
      <c r="A26" s="52" t="s">
        <v>25</v>
      </c>
      <c r="B26" s="53"/>
      <c r="C26" s="53"/>
      <c r="D26" s="53"/>
      <c r="E26" s="53"/>
      <c r="F26" s="53"/>
      <c r="G26" s="53"/>
      <c r="H26" s="53">
        <f t="shared" si="0"/>
        <v>0</v>
      </c>
    </row>
    <row r="27" spans="1:8" ht="15" customHeight="1">
      <c r="A27" s="52" t="s">
        <v>26</v>
      </c>
      <c r="B27" s="53">
        <v>976662.97</v>
      </c>
      <c r="C27" s="53"/>
      <c r="D27" s="53"/>
      <c r="E27" s="53"/>
      <c r="F27" s="53"/>
      <c r="G27" s="53"/>
      <c r="H27" s="53">
        <f t="shared" si="0"/>
        <v>976662.97</v>
      </c>
    </row>
    <row r="28" spans="1:8" ht="15" customHeight="1">
      <c r="A28" s="52" t="s">
        <v>27</v>
      </c>
      <c r="B28" s="53"/>
      <c r="C28" s="53"/>
      <c r="D28" s="53"/>
      <c r="E28" s="53"/>
      <c r="F28" s="53"/>
      <c r="G28" s="53"/>
      <c r="H28" s="53">
        <f t="shared" si="0"/>
        <v>0</v>
      </c>
    </row>
    <row r="29" spans="1:8" ht="15" customHeight="1">
      <c r="A29" s="52" t="s">
        <v>28</v>
      </c>
      <c r="B29" s="53"/>
      <c r="C29" s="53"/>
      <c r="D29" s="53"/>
      <c r="E29" s="53"/>
      <c r="F29" s="53"/>
      <c r="G29" s="53"/>
      <c r="H29" s="53">
        <f t="shared" si="0"/>
        <v>0</v>
      </c>
    </row>
    <row r="30" spans="1:8" ht="15" customHeight="1">
      <c r="A30" s="52" t="s">
        <v>29</v>
      </c>
      <c r="B30" s="53">
        <v>94521.33</v>
      </c>
      <c r="C30" s="53"/>
      <c r="D30" s="53"/>
      <c r="E30" s="53"/>
      <c r="F30" s="53"/>
      <c r="G30" s="53"/>
      <c r="H30" s="53">
        <f t="shared" si="0"/>
        <v>94521.33</v>
      </c>
    </row>
    <row r="31" spans="1:8" ht="15" customHeight="1">
      <c r="A31" s="52" t="s">
        <v>30</v>
      </c>
      <c r="B31" s="53"/>
      <c r="C31" s="53"/>
      <c r="D31" s="53"/>
      <c r="E31" s="53"/>
      <c r="F31" s="53"/>
      <c r="G31" s="53"/>
      <c r="H31" s="53">
        <f t="shared" si="0"/>
        <v>0</v>
      </c>
    </row>
    <row r="32" spans="1:8" ht="15" customHeight="1">
      <c r="A32" s="52" t="s">
        <v>31</v>
      </c>
      <c r="B32" s="53">
        <v>311251</v>
      </c>
      <c r="C32" s="53"/>
      <c r="D32" s="53"/>
      <c r="E32" s="53"/>
      <c r="F32" s="53"/>
      <c r="G32" s="53"/>
      <c r="H32" s="53">
        <f t="shared" si="0"/>
        <v>311251</v>
      </c>
    </row>
    <row r="33" spans="1:8" ht="15" customHeight="1">
      <c r="A33" s="52" t="s">
        <v>32</v>
      </c>
      <c r="B33" s="53"/>
      <c r="C33" s="53"/>
      <c r="D33" s="53"/>
      <c r="E33" s="53"/>
      <c r="F33" s="53"/>
      <c r="G33" s="53"/>
      <c r="H33" s="53">
        <f t="shared" si="0"/>
        <v>0</v>
      </c>
    </row>
    <row r="34" spans="1:8" ht="15" customHeight="1">
      <c r="A34" s="52" t="s">
        <v>53</v>
      </c>
      <c r="B34" s="53">
        <v>1528330.19</v>
      </c>
      <c r="C34" s="53"/>
      <c r="D34" s="53"/>
      <c r="E34" s="53"/>
      <c r="F34" s="53"/>
      <c r="G34" s="53"/>
      <c r="H34" s="53">
        <f t="shared" si="0"/>
        <v>1528330.19</v>
      </c>
    </row>
    <row r="35" spans="1:8" ht="15" customHeight="1">
      <c r="A35" s="52" t="s">
        <v>34</v>
      </c>
      <c r="B35" s="53"/>
      <c r="C35" s="53"/>
      <c r="D35" s="53"/>
      <c r="E35" s="53">
        <v>52134.02</v>
      </c>
      <c r="F35" s="53"/>
      <c r="G35" s="53"/>
      <c r="H35" s="53">
        <f t="shared" si="0"/>
        <v>52134.02</v>
      </c>
    </row>
    <row r="36" spans="1:8" ht="15" customHeight="1">
      <c r="A36" s="52" t="s">
        <v>35</v>
      </c>
      <c r="B36" s="53"/>
      <c r="C36" s="53"/>
      <c r="D36" s="53"/>
      <c r="E36" s="53">
        <v>1557712.06</v>
      </c>
      <c r="F36" s="53"/>
      <c r="G36" s="53"/>
      <c r="H36" s="53">
        <f t="shared" si="0"/>
        <v>1557712.06</v>
      </c>
    </row>
    <row r="37" spans="1:8" ht="15" customHeight="1" thickBot="1">
      <c r="A37" s="54" t="s">
        <v>36</v>
      </c>
      <c r="B37" s="53"/>
      <c r="C37" s="53"/>
      <c r="D37" s="53"/>
      <c r="E37" s="53">
        <v>650440.33</v>
      </c>
      <c r="F37" s="53"/>
      <c r="G37" s="53"/>
      <c r="H37" s="53">
        <f t="shared" si="0"/>
        <v>650440.33</v>
      </c>
    </row>
    <row r="38" spans="1:8" ht="15" customHeight="1" thickBot="1">
      <c r="A38" s="55" t="s">
        <v>9</v>
      </c>
      <c r="B38" s="56">
        <f>SUM(B13:B37)</f>
        <v>82392546.38999999</v>
      </c>
      <c r="C38" s="56">
        <f>SUM(C13:C37)</f>
        <v>1576087.67</v>
      </c>
      <c r="D38" s="56">
        <f>SUM(D13:D37)</f>
        <v>0</v>
      </c>
      <c r="E38" s="56">
        <f>SUM(E13:E37)</f>
        <v>65152736.59</v>
      </c>
      <c r="F38" s="56">
        <f>SUM(F13:F37)</f>
        <v>0</v>
      </c>
      <c r="G38" s="56">
        <f>SUM(G13:G37)</f>
        <v>0</v>
      </c>
      <c r="H38" s="57">
        <f>SUM(H13:H37)</f>
        <v>149121370.65000004</v>
      </c>
    </row>
    <row r="39" spans="1:8" ht="15.75">
      <c r="A39" s="58"/>
      <c r="B39" s="9"/>
      <c r="C39" s="9"/>
      <c r="D39" s="9"/>
      <c r="E39" s="9"/>
      <c r="F39" s="10"/>
      <c r="G39" s="5"/>
      <c r="H39" s="6"/>
    </row>
    <row r="40" spans="1:8" ht="15.75">
      <c r="A40" s="11" t="s">
        <v>54</v>
      </c>
      <c r="B40" s="12"/>
      <c r="C40" s="12"/>
      <c r="D40" s="12"/>
      <c r="E40" s="12"/>
      <c r="F40" s="13"/>
      <c r="G40" s="14"/>
      <c r="H40" s="15"/>
    </row>
    <row r="41" spans="1:5" ht="15.75">
      <c r="A41" s="2"/>
      <c r="B41" s="3"/>
      <c r="C41" s="3"/>
      <c r="D41" s="3"/>
      <c r="E41" s="3"/>
    </row>
    <row r="42" spans="1:5" ht="15.75">
      <c r="A42" s="2"/>
      <c r="B42" s="3"/>
      <c r="C42" s="3"/>
      <c r="D42" s="3"/>
      <c r="E42" s="3"/>
    </row>
    <row r="43" spans="1:5" ht="15.75">
      <c r="A43" s="2"/>
      <c r="B43" s="3"/>
      <c r="C43" s="3"/>
      <c r="D43" s="3"/>
      <c r="E43" s="3"/>
    </row>
    <row r="45" ht="15">
      <c r="C45" s="59"/>
    </row>
    <row r="47" ht="15">
      <c r="C47" s="59"/>
    </row>
  </sheetData>
  <sheetProtection/>
  <mergeCells count="4">
    <mergeCell ref="A1:H1"/>
    <mergeCell ref="A2:H2"/>
    <mergeCell ref="B4:C4"/>
    <mergeCell ref="B11:G11"/>
  </mergeCells>
  <printOptions horizontalCentered="1"/>
  <pageMargins left="0.7" right="0.7" top="0.75" bottom="0.75" header="0.3" footer="0.3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7">
      <selection activeCell="A42" sqref="A42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67" t="s">
        <v>37</v>
      </c>
      <c r="B1" s="68"/>
      <c r="C1" s="68"/>
      <c r="D1" s="68"/>
      <c r="E1" s="68"/>
      <c r="F1" s="68"/>
      <c r="G1" s="68"/>
      <c r="H1" s="69"/>
    </row>
    <row r="2" spans="1:8" ht="15">
      <c r="A2" s="75" t="s">
        <v>57</v>
      </c>
      <c r="B2" s="76"/>
      <c r="C2" s="76"/>
      <c r="D2" s="76"/>
      <c r="E2" s="76"/>
      <c r="F2" s="76"/>
      <c r="G2" s="76"/>
      <c r="H2" s="77"/>
    </row>
    <row r="3" spans="1:8" ht="15">
      <c r="A3" s="26"/>
      <c r="B3" s="27"/>
      <c r="C3" s="27"/>
      <c r="D3" s="27"/>
      <c r="E3" s="27"/>
      <c r="F3" s="28"/>
      <c r="G3" s="28"/>
      <c r="H3" s="29"/>
    </row>
    <row r="4" spans="1:8" ht="18.75">
      <c r="A4" s="30" t="s">
        <v>0</v>
      </c>
      <c r="B4" s="73" t="s">
        <v>46</v>
      </c>
      <c r="C4" s="73"/>
      <c r="D4" s="31"/>
      <c r="E4" s="32" t="s">
        <v>1</v>
      </c>
      <c r="F4" s="49">
        <v>6100</v>
      </c>
      <c r="G4" s="28"/>
      <c r="H4" s="29"/>
    </row>
    <row r="5" spans="1:8" ht="18.75">
      <c r="A5" s="30" t="s">
        <v>2</v>
      </c>
      <c r="B5" s="50" t="s">
        <v>55</v>
      </c>
      <c r="C5" s="33"/>
      <c r="D5" s="34"/>
      <c r="E5" s="32" t="s">
        <v>11</v>
      </c>
      <c r="F5" s="50" t="s">
        <v>50</v>
      </c>
      <c r="G5" s="28"/>
      <c r="H5" s="29"/>
    </row>
    <row r="6" spans="1:8" ht="18.75">
      <c r="A6" s="30" t="s">
        <v>10</v>
      </c>
      <c r="B6" s="50" t="s">
        <v>48</v>
      </c>
      <c r="C6" s="33"/>
      <c r="D6" s="34"/>
      <c r="E6" s="35" t="s">
        <v>41</v>
      </c>
      <c r="F6" s="50" t="s">
        <v>56</v>
      </c>
      <c r="G6" s="36"/>
      <c r="H6" s="29"/>
    </row>
    <row r="7" spans="1:8" ht="18.75">
      <c r="A7" s="37"/>
      <c r="B7" s="50" t="s">
        <v>49</v>
      </c>
      <c r="C7" s="33"/>
      <c r="D7" s="34"/>
      <c r="E7" s="34"/>
      <c r="F7" s="38"/>
      <c r="G7" s="28"/>
      <c r="H7" s="29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74" t="s">
        <v>8</v>
      </c>
      <c r="C9" s="74"/>
      <c r="D9" s="74"/>
      <c r="E9" s="74"/>
      <c r="F9" s="74"/>
      <c r="G9" s="74"/>
      <c r="H9" s="6"/>
    </row>
    <row r="10" spans="1:8" ht="1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" customHeight="1">
      <c r="A11" s="39" t="s">
        <v>7</v>
      </c>
      <c r="B11" s="40"/>
      <c r="C11" s="40"/>
      <c r="D11" s="40"/>
      <c r="E11" s="40">
        <v>64948640.46</v>
      </c>
      <c r="F11" s="40"/>
      <c r="G11" s="40"/>
      <c r="H11" s="40">
        <f>SUM(B11:G11)</f>
        <v>64948640.46</v>
      </c>
    </row>
    <row r="12" spans="1:8" ht="15" customHeight="1">
      <c r="A12" s="39" t="s">
        <v>4</v>
      </c>
      <c r="B12" s="40"/>
      <c r="C12" s="40"/>
      <c r="D12" s="40"/>
      <c r="E12" s="40">
        <v>213.5</v>
      </c>
      <c r="F12" s="40"/>
      <c r="G12" s="40"/>
      <c r="H12" s="40">
        <f aca="true" t="shared" si="0" ref="H12:H37">SUM(B12:G12)</f>
        <v>213.5</v>
      </c>
    </row>
    <row r="13" spans="1:8" ht="15" customHeight="1">
      <c r="A13" s="39" t="s">
        <v>5</v>
      </c>
      <c r="B13" s="40"/>
      <c r="C13" s="40"/>
      <c r="D13" s="40"/>
      <c r="E13" s="40"/>
      <c r="F13" s="40"/>
      <c r="G13" s="40"/>
      <c r="H13" s="40">
        <f t="shared" si="0"/>
        <v>0</v>
      </c>
    </row>
    <row r="14" spans="1:8" ht="15" customHeight="1">
      <c r="A14" s="39" t="s">
        <v>6</v>
      </c>
      <c r="B14" s="40"/>
      <c r="C14" s="40"/>
      <c r="D14" s="40"/>
      <c r="E14" s="40"/>
      <c r="F14" s="40"/>
      <c r="G14" s="40"/>
      <c r="H14" s="40">
        <f t="shared" si="0"/>
        <v>0</v>
      </c>
    </row>
    <row r="15" spans="1:8" ht="15" customHeight="1">
      <c r="A15" s="39" t="s">
        <v>16</v>
      </c>
      <c r="B15" s="40"/>
      <c r="C15" s="40">
        <v>1540129.93</v>
      </c>
      <c r="D15" s="40"/>
      <c r="E15" s="40"/>
      <c r="F15" s="40"/>
      <c r="G15" s="40"/>
      <c r="H15" s="40">
        <f t="shared" si="0"/>
        <v>1540129.93</v>
      </c>
    </row>
    <row r="16" spans="1:8" ht="15" customHeight="1">
      <c r="A16" s="39" t="s">
        <v>18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" customHeight="1">
      <c r="A17" s="39" t="s">
        <v>19</v>
      </c>
      <c r="B17" s="40"/>
      <c r="C17" s="40"/>
      <c r="D17" s="40"/>
      <c r="E17" s="40"/>
      <c r="F17" s="40"/>
      <c r="G17" s="40"/>
      <c r="H17" s="40">
        <f t="shared" si="0"/>
        <v>0</v>
      </c>
    </row>
    <row r="18" spans="1:8" ht="15" customHeight="1">
      <c r="A18" s="39" t="s">
        <v>20</v>
      </c>
      <c r="B18" s="40">
        <v>52350</v>
      </c>
      <c r="C18" s="40"/>
      <c r="D18" s="40"/>
      <c r="E18" s="40"/>
      <c r="F18" s="40"/>
      <c r="G18" s="40"/>
      <c r="H18" s="40">
        <f t="shared" si="0"/>
        <v>52350</v>
      </c>
    </row>
    <row r="19" spans="1:8" ht="15" customHeight="1">
      <c r="A19" s="39" t="s">
        <v>21</v>
      </c>
      <c r="B19" s="40">
        <v>79156508.84</v>
      </c>
      <c r="C19" s="40"/>
      <c r="D19" s="40"/>
      <c r="E19" s="40"/>
      <c r="F19" s="40"/>
      <c r="G19" s="40"/>
      <c r="H19" s="40">
        <f t="shared" si="0"/>
        <v>79156508.84</v>
      </c>
    </row>
    <row r="20" spans="1:8" ht="15" customHeight="1">
      <c r="A20" s="39" t="s">
        <v>22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" customHeight="1">
      <c r="A21" s="39" t="s">
        <v>33</v>
      </c>
      <c r="B21" s="40"/>
      <c r="C21" s="40"/>
      <c r="D21" s="40"/>
      <c r="E21" s="40"/>
      <c r="F21" s="40"/>
      <c r="G21" s="40"/>
      <c r="H21" s="40">
        <f t="shared" si="0"/>
        <v>0</v>
      </c>
    </row>
    <row r="22" spans="1:8" ht="15" customHeight="1">
      <c r="A22" s="39" t="s">
        <v>23</v>
      </c>
      <c r="B22" s="40">
        <v>684087.48</v>
      </c>
      <c r="C22" s="40"/>
      <c r="D22" s="40"/>
      <c r="E22" s="40"/>
      <c r="F22" s="40"/>
      <c r="G22" s="40"/>
      <c r="H22" s="40">
        <f t="shared" si="0"/>
        <v>684087.48</v>
      </c>
    </row>
    <row r="23" spans="1:8" ht="15" customHeight="1">
      <c r="A23" s="39" t="s">
        <v>24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" customHeight="1">
      <c r="A24" s="39" t="s">
        <v>25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" customHeight="1">
      <c r="A25" s="39" t="s">
        <v>26</v>
      </c>
      <c r="B25" s="40">
        <v>919559.42</v>
      </c>
      <c r="C25" s="40"/>
      <c r="D25" s="40"/>
      <c r="E25" s="40"/>
      <c r="F25" s="40"/>
      <c r="G25" s="40"/>
      <c r="H25" s="40">
        <f t="shared" si="0"/>
        <v>919559.42</v>
      </c>
    </row>
    <row r="26" spans="1:8" ht="15" customHeight="1">
      <c r="A26" s="39" t="s">
        <v>27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" customHeight="1">
      <c r="A27" s="39" t="s">
        <v>28</v>
      </c>
      <c r="B27" s="40"/>
      <c r="C27" s="40"/>
      <c r="D27" s="40"/>
      <c r="E27" s="40"/>
      <c r="F27" s="40"/>
      <c r="G27" s="40"/>
      <c r="H27" s="40">
        <f t="shared" si="0"/>
        <v>0</v>
      </c>
    </row>
    <row r="28" spans="1:8" ht="15" customHeight="1">
      <c r="A28" s="39" t="s">
        <v>29</v>
      </c>
      <c r="B28" s="40">
        <v>133718.05</v>
      </c>
      <c r="C28" s="40"/>
      <c r="D28" s="40"/>
      <c r="E28" s="40"/>
      <c r="F28" s="40"/>
      <c r="G28" s="40"/>
      <c r="H28" s="40">
        <f t="shared" si="0"/>
        <v>133718.05</v>
      </c>
    </row>
    <row r="29" spans="1:8" ht="15" customHeight="1">
      <c r="A29" s="39" t="s">
        <v>30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" customHeight="1">
      <c r="A30" s="39" t="s">
        <v>31</v>
      </c>
      <c r="B30" s="40">
        <v>311031.29</v>
      </c>
      <c r="C30" s="40"/>
      <c r="D30" s="40"/>
      <c r="E30" s="40"/>
      <c r="F30" s="40"/>
      <c r="G30" s="40"/>
      <c r="H30" s="40">
        <f t="shared" si="0"/>
        <v>311031.29</v>
      </c>
    </row>
    <row r="31" spans="1:8" ht="15" customHeight="1">
      <c r="A31" s="39" t="s">
        <v>32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" customHeight="1">
      <c r="A32" s="39" t="s">
        <v>39</v>
      </c>
      <c r="B32" s="40">
        <v>2867516.14</v>
      </c>
      <c r="C32" s="40"/>
      <c r="D32" s="40"/>
      <c r="E32" s="40"/>
      <c r="F32" s="40"/>
      <c r="G32" s="40"/>
      <c r="H32" s="40">
        <f t="shared" si="0"/>
        <v>2867516.14</v>
      </c>
    </row>
    <row r="33" spans="1:8" ht="15" customHeight="1">
      <c r="A33" s="39" t="s">
        <v>34</v>
      </c>
      <c r="B33" s="40"/>
      <c r="C33" s="40"/>
      <c r="D33" s="40"/>
      <c r="E33" s="40">
        <v>54881.88</v>
      </c>
      <c r="F33" s="40"/>
      <c r="G33" s="40"/>
      <c r="H33" s="40">
        <f t="shared" si="0"/>
        <v>54881.88</v>
      </c>
    </row>
    <row r="34" spans="1:8" ht="15" customHeight="1">
      <c r="A34" s="39" t="s">
        <v>35</v>
      </c>
      <c r="B34" s="40"/>
      <c r="C34" s="40"/>
      <c r="D34" s="40"/>
      <c r="E34" s="40">
        <v>1511568.17</v>
      </c>
      <c r="F34" s="40"/>
      <c r="G34" s="40"/>
      <c r="H34" s="40">
        <f t="shared" si="0"/>
        <v>1511568.17</v>
      </c>
    </row>
    <row r="35" spans="1:8" ht="15" customHeight="1">
      <c r="A35" s="39" t="s">
        <v>36</v>
      </c>
      <c r="B35" s="40"/>
      <c r="C35" s="40"/>
      <c r="D35" s="40"/>
      <c r="E35" s="40">
        <v>610859.33</v>
      </c>
      <c r="F35" s="40"/>
      <c r="G35" s="40"/>
      <c r="H35" s="40">
        <f>SUM(B35:G35)</f>
        <v>610859.33</v>
      </c>
    </row>
    <row r="36" spans="1:8" ht="15" customHeight="1">
      <c r="A36" s="39"/>
      <c r="B36" s="40"/>
      <c r="C36" s="40"/>
      <c r="D36" s="40"/>
      <c r="E36" s="40"/>
      <c r="F36" s="40"/>
      <c r="G36" s="40"/>
      <c r="H36" s="40">
        <f>SUM(B36:G36)</f>
        <v>0</v>
      </c>
    </row>
    <row r="37" spans="1:8" ht="15" customHeight="1" thickBot="1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" customHeight="1" thickBot="1">
      <c r="A38" s="41" t="s">
        <v>9</v>
      </c>
      <c r="B38" s="41">
        <f>SUM(B11:B37)</f>
        <v>84124771.22000001</v>
      </c>
      <c r="C38" s="41">
        <f>SUM(C11:C37)</f>
        <v>1540129.93</v>
      </c>
      <c r="D38" s="41">
        <f>SUM(D11:D37)</f>
        <v>0</v>
      </c>
      <c r="E38" s="41">
        <f>SUM(E11:E37)</f>
        <v>67126163.34</v>
      </c>
      <c r="F38" s="41">
        <f>SUM(F11:F37)</f>
        <v>0</v>
      </c>
      <c r="G38" s="41">
        <f>SUM(G11:G37)</f>
        <v>0</v>
      </c>
      <c r="H38" s="41">
        <f>SUM(H11:H37)</f>
        <v>152791064.48999998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kbrantley@rcsd.m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67" t="s">
        <v>37</v>
      </c>
      <c r="B1" s="68"/>
      <c r="C1" s="68"/>
      <c r="D1" s="68"/>
      <c r="E1" s="68"/>
      <c r="F1" s="68"/>
      <c r="G1" s="68"/>
      <c r="H1" s="69"/>
    </row>
    <row r="2" spans="1:8" ht="15">
      <c r="A2" s="75" t="s">
        <v>58</v>
      </c>
      <c r="B2" s="76"/>
      <c r="C2" s="76"/>
      <c r="D2" s="76"/>
      <c r="E2" s="76"/>
      <c r="F2" s="76"/>
      <c r="G2" s="76"/>
      <c r="H2" s="77"/>
    </row>
    <row r="3" spans="1:8" ht="15">
      <c r="A3" s="26"/>
      <c r="B3" s="27"/>
      <c r="C3" s="27"/>
      <c r="D3" s="27"/>
      <c r="E3" s="27"/>
      <c r="F3" s="28"/>
      <c r="G3" s="28"/>
      <c r="H3" s="29"/>
    </row>
    <row r="4" spans="1:8" ht="18.75">
      <c r="A4" s="30" t="s">
        <v>0</v>
      </c>
      <c r="B4" s="73" t="s">
        <v>46</v>
      </c>
      <c r="C4" s="73"/>
      <c r="D4" s="31"/>
      <c r="E4" s="32" t="s">
        <v>1</v>
      </c>
      <c r="F4" s="49">
        <v>6100</v>
      </c>
      <c r="G4" s="28"/>
      <c r="H4" s="29"/>
    </row>
    <row r="5" spans="1:8" ht="18.75">
      <c r="A5" s="30" t="s">
        <v>2</v>
      </c>
      <c r="B5" s="50" t="s">
        <v>55</v>
      </c>
      <c r="C5" s="33"/>
      <c r="D5" s="45"/>
      <c r="E5" s="32" t="s">
        <v>11</v>
      </c>
      <c r="F5" s="50" t="s">
        <v>50</v>
      </c>
      <c r="G5" s="28"/>
      <c r="H5" s="29"/>
    </row>
    <row r="6" spans="1:8" ht="18.75">
      <c r="A6" s="30" t="s">
        <v>10</v>
      </c>
      <c r="B6" s="50" t="s">
        <v>48</v>
      </c>
      <c r="C6" s="33"/>
      <c r="D6" s="45"/>
      <c r="E6" s="35" t="s">
        <v>41</v>
      </c>
      <c r="F6" s="65" t="s">
        <v>56</v>
      </c>
      <c r="G6" s="64"/>
      <c r="H6" s="29"/>
    </row>
    <row r="7" spans="1:8" ht="18.75">
      <c r="A7" s="37"/>
      <c r="B7" s="50" t="s">
        <v>49</v>
      </c>
      <c r="C7" s="33"/>
      <c r="D7" s="45"/>
      <c r="E7" s="45"/>
      <c r="F7" s="38"/>
      <c r="G7" s="28"/>
      <c r="H7" s="29"/>
    </row>
    <row r="8" spans="1:8" ht="7.5" customHeight="1">
      <c r="A8" s="7"/>
      <c r="B8" s="4"/>
      <c r="C8" s="46"/>
      <c r="D8" s="46"/>
      <c r="E8" s="46"/>
      <c r="F8" s="8"/>
      <c r="G8" s="5"/>
      <c r="H8" s="6"/>
    </row>
    <row r="9" spans="1:8" ht="18" customHeight="1">
      <c r="A9" s="7"/>
      <c r="B9" s="74" t="s">
        <v>8</v>
      </c>
      <c r="C9" s="74"/>
      <c r="D9" s="74"/>
      <c r="E9" s="74"/>
      <c r="F9" s="74"/>
      <c r="G9" s="74"/>
      <c r="H9" s="6"/>
    </row>
    <row r="10" spans="1:8" ht="1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" customHeight="1">
      <c r="A11" s="39" t="s">
        <v>7</v>
      </c>
      <c r="B11" s="40"/>
      <c r="C11" s="40"/>
      <c r="D11" s="40"/>
      <c r="E11" s="40">
        <f>56432923.85+1209250+557000+1350000+907497.04+5334000+6736727.87</f>
        <v>72527398.76</v>
      </c>
      <c r="F11" s="40"/>
      <c r="G11" s="40"/>
      <c r="H11" s="40">
        <f>SUM(B11:G11)</f>
        <v>72527398.76</v>
      </c>
    </row>
    <row r="12" spans="1:8" ht="15" customHeight="1">
      <c r="A12" s="39" t="s">
        <v>4</v>
      </c>
      <c r="B12" s="40"/>
      <c r="C12" s="40"/>
      <c r="D12" s="40"/>
      <c r="E12" s="40">
        <v>156.69</v>
      </c>
      <c r="F12" s="40"/>
      <c r="G12" s="40"/>
      <c r="H12" s="40">
        <f aca="true" t="shared" si="0" ref="H12:H37">SUM(B12:G12)</f>
        <v>156.69</v>
      </c>
    </row>
    <row r="13" spans="1:8" ht="15" customHeight="1">
      <c r="A13" s="39" t="s">
        <v>5</v>
      </c>
      <c r="B13" s="40"/>
      <c r="C13" s="40"/>
      <c r="D13" s="40"/>
      <c r="E13" s="40"/>
      <c r="F13" s="40"/>
      <c r="G13" s="40"/>
      <c r="H13" s="40">
        <f t="shared" si="0"/>
        <v>0</v>
      </c>
    </row>
    <row r="14" spans="1:8" ht="15" customHeight="1">
      <c r="A14" s="39" t="s">
        <v>6</v>
      </c>
      <c r="B14" s="40"/>
      <c r="C14" s="40"/>
      <c r="D14" s="40"/>
      <c r="E14" s="40"/>
      <c r="F14" s="40"/>
      <c r="G14" s="40"/>
      <c r="H14" s="40">
        <f t="shared" si="0"/>
        <v>0</v>
      </c>
    </row>
    <row r="15" spans="1:8" ht="15" customHeight="1">
      <c r="A15" s="39" t="s">
        <v>16</v>
      </c>
      <c r="B15" s="40"/>
      <c r="C15" s="40">
        <v>1553300.52</v>
      </c>
      <c r="D15" s="40"/>
      <c r="E15" s="40"/>
      <c r="F15" s="40"/>
      <c r="G15" s="40"/>
      <c r="H15" s="40">
        <f t="shared" si="0"/>
        <v>1553300.52</v>
      </c>
    </row>
    <row r="16" spans="1:8" ht="15" customHeight="1">
      <c r="A16" s="39" t="s">
        <v>18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" customHeight="1">
      <c r="A17" s="39" t="s">
        <v>19</v>
      </c>
      <c r="B17" s="40"/>
      <c r="C17" s="40"/>
      <c r="D17" s="40"/>
      <c r="E17" s="40"/>
      <c r="F17" s="40"/>
      <c r="G17" s="40"/>
      <c r="H17" s="40">
        <f t="shared" si="0"/>
        <v>0</v>
      </c>
    </row>
    <row r="18" spans="1:8" ht="15" customHeight="1">
      <c r="A18" s="39" t="s">
        <v>20</v>
      </c>
      <c r="B18" s="40">
        <v>56575</v>
      </c>
      <c r="C18" s="40"/>
      <c r="D18" s="40"/>
      <c r="E18" s="40"/>
      <c r="F18" s="40"/>
      <c r="G18" s="40"/>
      <c r="H18" s="40">
        <f t="shared" si="0"/>
        <v>56575</v>
      </c>
    </row>
    <row r="19" spans="1:8" ht="15" customHeight="1">
      <c r="A19" s="39" t="s">
        <v>21</v>
      </c>
      <c r="B19" s="40">
        <f>77953390.75+137021.82+1623677</f>
        <v>79714089.57</v>
      </c>
      <c r="C19" s="40"/>
      <c r="D19" s="40"/>
      <c r="E19" s="40"/>
      <c r="F19" s="40"/>
      <c r="G19" s="40"/>
      <c r="H19" s="40">
        <f t="shared" si="0"/>
        <v>79714089.57</v>
      </c>
    </row>
    <row r="20" spans="1:8" ht="15" customHeight="1">
      <c r="A20" s="39" t="s">
        <v>22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" customHeight="1">
      <c r="A21" s="39" t="s">
        <v>33</v>
      </c>
      <c r="B21" s="40"/>
      <c r="C21" s="40"/>
      <c r="D21" s="40"/>
      <c r="E21" s="40"/>
      <c r="F21" s="40"/>
      <c r="G21" s="40"/>
      <c r="H21" s="40">
        <f t="shared" si="0"/>
        <v>0</v>
      </c>
    </row>
    <row r="22" spans="1:8" ht="15" customHeight="1">
      <c r="A22" s="39" t="s">
        <v>23</v>
      </c>
      <c r="B22" s="63">
        <f>581158+135156.82</f>
        <v>716314.8200000001</v>
      </c>
      <c r="C22" s="40"/>
      <c r="D22" s="40"/>
      <c r="E22" s="40"/>
      <c r="F22" s="40"/>
      <c r="G22" s="40"/>
      <c r="H22" s="40">
        <f t="shared" si="0"/>
        <v>716314.8200000001</v>
      </c>
    </row>
    <row r="23" spans="1:8" ht="15" customHeight="1">
      <c r="A23" s="39" t="s">
        <v>24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" customHeight="1">
      <c r="A24" s="39" t="s">
        <v>25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" customHeight="1">
      <c r="A25" s="39" t="s">
        <v>26</v>
      </c>
      <c r="B25" s="63">
        <v>962820.86</v>
      </c>
      <c r="C25" s="40"/>
      <c r="D25" s="40"/>
      <c r="E25" s="40"/>
      <c r="F25" s="40"/>
      <c r="G25" s="40"/>
      <c r="H25" s="40">
        <f t="shared" si="0"/>
        <v>962820.86</v>
      </c>
    </row>
    <row r="26" spans="1:8" ht="15" customHeight="1">
      <c r="A26" s="39" t="s">
        <v>27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" customHeight="1">
      <c r="A27" s="39" t="s">
        <v>28</v>
      </c>
      <c r="B27" s="40"/>
      <c r="C27" s="40"/>
      <c r="D27" s="40"/>
      <c r="E27" s="40"/>
      <c r="F27" s="40"/>
      <c r="G27" s="40"/>
      <c r="H27" s="40">
        <f t="shared" si="0"/>
        <v>0</v>
      </c>
    </row>
    <row r="28" spans="1:8" ht="15" customHeight="1">
      <c r="A28" s="39" t="s">
        <v>29</v>
      </c>
      <c r="B28" s="63">
        <v>87837.95</v>
      </c>
      <c r="C28" s="40"/>
      <c r="D28" s="40"/>
      <c r="E28" s="40"/>
      <c r="F28" s="40"/>
      <c r="G28" s="40"/>
      <c r="H28" s="40">
        <f t="shared" si="0"/>
        <v>87837.95</v>
      </c>
    </row>
    <row r="29" spans="1:8" ht="15" customHeight="1">
      <c r="A29" s="39" t="s">
        <v>30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" customHeight="1">
      <c r="A30" s="39" t="s">
        <v>31</v>
      </c>
      <c r="B30" s="63">
        <v>213636.97</v>
      </c>
      <c r="C30" s="40"/>
      <c r="D30" s="40"/>
      <c r="E30" s="40"/>
      <c r="F30" s="40"/>
      <c r="G30" s="40"/>
      <c r="H30" s="40">
        <f t="shared" si="0"/>
        <v>213636.97</v>
      </c>
    </row>
    <row r="31" spans="1:8" ht="15" customHeight="1">
      <c r="A31" s="39" t="s">
        <v>32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" customHeight="1">
      <c r="A32" s="39" t="s">
        <v>39</v>
      </c>
      <c r="B32" s="63">
        <f>1297648.75+17805.51+1415151.25+146715.79+89213.9+350092.91</f>
        <v>3316628.11</v>
      </c>
      <c r="C32" s="40"/>
      <c r="D32" s="40"/>
      <c r="E32" s="40"/>
      <c r="F32" s="40"/>
      <c r="G32" s="40"/>
      <c r="H32" s="40">
        <f t="shared" si="0"/>
        <v>3316628.11</v>
      </c>
    </row>
    <row r="33" spans="1:8" ht="15" customHeight="1">
      <c r="A33" s="39" t="s">
        <v>34</v>
      </c>
      <c r="B33" s="40"/>
      <c r="C33" s="40"/>
      <c r="D33" s="40"/>
      <c r="E33" s="63">
        <v>67722.7</v>
      </c>
      <c r="F33" s="40"/>
      <c r="G33" s="40"/>
      <c r="H33" s="40">
        <f t="shared" si="0"/>
        <v>67722.7</v>
      </c>
    </row>
    <row r="34" spans="1:8" ht="15" customHeight="1">
      <c r="A34" s="39" t="s">
        <v>35</v>
      </c>
      <c r="B34" s="40"/>
      <c r="C34" s="40"/>
      <c r="D34" s="40"/>
      <c r="E34" s="63">
        <v>1507723.1</v>
      </c>
      <c r="F34" s="40"/>
      <c r="G34" s="40"/>
      <c r="H34" s="40">
        <f t="shared" si="0"/>
        <v>1507723.1</v>
      </c>
    </row>
    <row r="35" spans="1:8" ht="15" customHeight="1">
      <c r="A35" s="39" t="s">
        <v>36</v>
      </c>
      <c r="B35" s="40"/>
      <c r="C35" s="40"/>
      <c r="D35" s="40"/>
      <c r="E35" s="63">
        <v>605281.81</v>
      </c>
      <c r="F35" s="40"/>
      <c r="G35" s="40"/>
      <c r="H35" s="40">
        <f t="shared" si="0"/>
        <v>605281.81</v>
      </c>
    </row>
    <row r="36" spans="1:8" ht="15" customHeight="1">
      <c r="A36" s="39"/>
      <c r="B36" s="40"/>
      <c r="C36" s="40"/>
      <c r="D36" s="40"/>
      <c r="E36" s="40"/>
      <c r="F36" s="40"/>
      <c r="G36" s="40"/>
      <c r="H36" s="40">
        <f t="shared" si="0"/>
        <v>0</v>
      </c>
    </row>
    <row r="37" spans="1:8" ht="15" customHeight="1" thickBot="1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" customHeight="1" thickBot="1">
      <c r="A38" s="41" t="s">
        <v>9</v>
      </c>
      <c r="B38" s="41">
        <f>SUM(B11:B37)</f>
        <v>85067903.27999999</v>
      </c>
      <c r="C38" s="41">
        <f>SUM(C11:C37)</f>
        <v>1553300.52</v>
      </c>
      <c r="D38" s="41">
        <f>SUM(D11:D37)</f>
        <v>0</v>
      </c>
      <c r="E38" s="41">
        <f>SUM(E11:E37)</f>
        <v>74708283.06</v>
      </c>
      <c r="F38" s="41">
        <f>SUM(F11:F37)</f>
        <v>0</v>
      </c>
      <c r="G38" s="41">
        <f>SUM(G11:G37)</f>
        <v>0</v>
      </c>
      <c r="H38" s="41">
        <f>SUM(H11:H37)</f>
        <v>161329486.85999998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A2:H2"/>
    <mergeCell ref="B4:C4"/>
    <mergeCell ref="B9:G9"/>
  </mergeCells>
  <printOptions horizontalCentered="1"/>
  <pageMargins left="0.7" right="0.7" top="0.75" bottom="0.75" header="0.3" footer="0.3"/>
  <pageSetup fitToHeight="1" fitToWidth="1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67" t="s">
        <v>37</v>
      </c>
      <c r="B1" s="68"/>
      <c r="C1" s="68"/>
      <c r="D1" s="68"/>
      <c r="E1" s="68"/>
      <c r="F1" s="68"/>
      <c r="G1" s="68"/>
      <c r="H1" s="69"/>
    </row>
    <row r="2" spans="1:8" ht="15">
      <c r="A2" s="75" t="s">
        <v>60</v>
      </c>
      <c r="B2" s="76"/>
      <c r="C2" s="76"/>
      <c r="D2" s="76"/>
      <c r="E2" s="76"/>
      <c r="F2" s="76"/>
      <c r="G2" s="76"/>
      <c r="H2" s="77"/>
    </row>
    <row r="3" spans="1:8" ht="15">
      <c r="A3" s="26"/>
      <c r="B3" s="27"/>
      <c r="C3" s="27"/>
      <c r="D3" s="27"/>
      <c r="E3" s="27"/>
      <c r="F3" s="28"/>
      <c r="G3" s="28"/>
      <c r="H3" s="29"/>
    </row>
    <row r="4" spans="1:8" ht="18.75">
      <c r="A4" s="30" t="s">
        <v>0</v>
      </c>
      <c r="B4" s="73" t="s">
        <v>46</v>
      </c>
      <c r="C4" s="73"/>
      <c r="D4" s="31"/>
      <c r="E4" s="32" t="s">
        <v>1</v>
      </c>
      <c r="F4" s="61">
        <v>6100</v>
      </c>
      <c r="G4" s="28"/>
      <c r="H4" s="29"/>
    </row>
    <row r="5" spans="1:8" ht="18.75">
      <c r="A5" s="30" t="s">
        <v>2</v>
      </c>
      <c r="B5" s="50" t="s">
        <v>55</v>
      </c>
      <c r="C5" s="33"/>
      <c r="D5" s="62"/>
      <c r="E5" s="32" t="s">
        <v>11</v>
      </c>
      <c r="F5" s="50" t="s">
        <v>50</v>
      </c>
      <c r="G5" s="28"/>
      <c r="H5" s="29"/>
    </row>
    <row r="6" spans="1:8" ht="18.75">
      <c r="A6" s="30" t="s">
        <v>10</v>
      </c>
      <c r="B6" s="50" t="s">
        <v>48</v>
      </c>
      <c r="C6" s="33"/>
      <c r="D6" s="62"/>
      <c r="E6" s="35" t="s">
        <v>41</v>
      </c>
      <c r="F6" s="64" t="s">
        <v>59</v>
      </c>
      <c r="G6" s="36"/>
      <c r="H6" s="29"/>
    </row>
    <row r="7" spans="1:8" ht="18.75">
      <c r="A7" s="37"/>
      <c r="B7" s="50" t="s">
        <v>49</v>
      </c>
      <c r="C7" s="33"/>
      <c r="D7" s="62"/>
      <c r="E7" s="62"/>
      <c r="F7" s="38"/>
      <c r="G7" s="28"/>
      <c r="H7" s="29"/>
    </row>
    <row r="8" spans="1:8" ht="7.5" customHeight="1">
      <c r="A8" s="7"/>
      <c r="B8" s="4"/>
      <c r="C8" s="60"/>
      <c r="D8" s="60"/>
      <c r="E8" s="60"/>
      <c r="F8" s="8"/>
      <c r="G8" s="5"/>
      <c r="H8" s="6"/>
    </row>
    <row r="9" spans="1:8" ht="18" customHeight="1">
      <c r="A9" s="7"/>
      <c r="B9" s="74" t="s">
        <v>8</v>
      </c>
      <c r="C9" s="74"/>
      <c r="D9" s="74"/>
      <c r="E9" s="74"/>
      <c r="F9" s="74"/>
      <c r="G9" s="74"/>
      <c r="H9" s="6"/>
    </row>
    <row r="10" spans="1:8" ht="1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" customHeight="1">
      <c r="A11" s="39" t="s">
        <v>7</v>
      </c>
      <c r="B11" s="63"/>
      <c r="C11" s="63"/>
      <c r="D11" s="63"/>
      <c r="E11" s="63">
        <f>57464305.1+1299991.14+611428.56+1389000+795203.46+5315000+7471854.52</f>
        <v>74346782.78</v>
      </c>
      <c r="F11" s="63"/>
      <c r="G11" s="40"/>
      <c r="H11" s="40">
        <f>SUM(B11:G11)</f>
        <v>74346782.78</v>
      </c>
    </row>
    <row r="12" spans="1:8" ht="15" customHeight="1">
      <c r="A12" s="39" t="s">
        <v>4</v>
      </c>
      <c r="B12" s="63"/>
      <c r="C12" s="63"/>
      <c r="D12" s="63"/>
      <c r="E12" s="63">
        <v>212.57</v>
      </c>
      <c r="F12" s="63"/>
      <c r="G12" s="40"/>
      <c r="H12" s="40">
        <f aca="true" t="shared" si="0" ref="H12:H37">SUM(B12:G12)</f>
        <v>212.57</v>
      </c>
    </row>
    <row r="13" spans="1:8" ht="15" customHeight="1">
      <c r="A13" s="39" t="s">
        <v>5</v>
      </c>
      <c r="B13" s="63"/>
      <c r="C13" s="63"/>
      <c r="D13" s="63"/>
      <c r="E13" s="63"/>
      <c r="F13" s="63"/>
      <c r="G13" s="40"/>
      <c r="H13" s="40">
        <f t="shared" si="0"/>
        <v>0</v>
      </c>
    </row>
    <row r="14" spans="1:8" ht="15" customHeight="1">
      <c r="A14" s="39" t="s">
        <v>6</v>
      </c>
      <c r="B14" s="63"/>
      <c r="C14" s="63"/>
      <c r="D14" s="63"/>
      <c r="E14" s="63"/>
      <c r="F14" s="63"/>
      <c r="G14" s="40"/>
      <c r="H14" s="40">
        <f t="shared" si="0"/>
        <v>0</v>
      </c>
    </row>
    <row r="15" spans="1:8" ht="15" customHeight="1">
      <c r="A15" s="39" t="s">
        <v>16</v>
      </c>
      <c r="B15" s="63"/>
      <c r="C15" s="63">
        <v>1566013.03</v>
      </c>
      <c r="D15" s="63"/>
      <c r="E15" s="63"/>
      <c r="F15" s="63"/>
      <c r="G15" s="40"/>
      <c r="H15" s="40">
        <f t="shared" si="0"/>
        <v>1566013.03</v>
      </c>
    </row>
    <row r="16" spans="1:8" ht="15" customHeight="1">
      <c r="A16" s="39" t="s">
        <v>18</v>
      </c>
      <c r="B16" s="63"/>
      <c r="C16" s="63"/>
      <c r="D16" s="63"/>
      <c r="E16" s="63"/>
      <c r="F16" s="63"/>
      <c r="G16" s="40"/>
      <c r="H16" s="40">
        <f t="shared" si="0"/>
        <v>0</v>
      </c>
    </row>
    <row r="17" spans="1:8" ht="15" customHeight="1">
      <c r="A17" s="39" t="s">
        <v>19</v>
      </c>
      <c r="B17" s="63"/>
      <c r="C17" s="63"/>
      <c r="D17" s="63"/>
      <c r="E17" s="63"/>
      <c r="F17" s="63"/>
      <c r="G17" s="40"/>
      <c r="H17" s="40">
        <f t="shared" si="0"/>
        <v>0</v>
      </c>
    </row>
    <row r="18" spans="1:8" ht="15" customHeight="1">
      <c r="A18" s="39" t="s">
        <v>20</v>
      </c>
      <c r="B18" s="63">
        <v>36960</v>
      </c>
      <c r="C18" s="63"/>
      <c r="D18" s="63"/>
      <c r="E18" s="63"/>
      <c r="F18" s="63"/>
      <c r="G18" s="40"/>
      <c r="H18" s="40">
        <f t="shared" si="0"/>
        <v>36960</v>
      </c>
    </row>
    <row r="19" spans="1:8" ht="15" customHeight="1">
      <c r="A19" s="39" t="s">
        <v>21</v>
      </c>
      <c r="B19" s="63">
        <f>79786938.18+129228.11+1606952</f>
        <v>81523118.29</v>
      </c>
      <c r="C19" s="63"/>
      <c r="D19" s="63"/>
      <c r="E19" s="63"/>
      <c r="F19" s="63"/>
      <c r="G19" s="40"/>
      <c r="H19" s="40">
        <f t="shared" si="0"/>
        <v>81523118.29</v>
      </c>
    </row>
    <row r="20" spans="1:8" ht="15" customHeight="1">
      <c r="A20" s="39" t="s">
        <v>22</v>
      </c>
      <c r="B20" s="63"/>
      <c r="C20" s="63"/>
      <c r="D20" s="63"/>
      <c r="E20" s="63"/>
      <c r="F20" s="63"/>
      <c r="G20" s="40"/>
      <c r="H20" s="40">
        <f t="shared" si="0"/>
        <v>0</v>
      </c>
    </row>
    <row r="21" spans="1:8" ht="15" customHeight="1">
      <c r="A21" s="39" t="s">
        <v>33</v>
      </c>
      <c r="B21" s="63"/>
      <c r="C21" s="63"/>
      <c r="D21" s="63">
        <v>12500</v>
      </c>
      <c r="E21" s="63"/>
      <c r="F21" s="63"/>
      <c r="G21" s="40"/>
      <c r="H21" s="40">
        <f t="shared" si="0"/>
        <v>12500</v>
      </c>
    </row>
    <row r="22" spans="1:8" ht="15" customHeight="1">
      <c r="A22" s="39" t="s">
        <v>23</v>
      </c>
      <c r="B22" s="63">
        <f>586370+152371.26</f>
        <v>738741.26</v>
      </c>
      <c r="C22" s="63"/>
      <c r="D22" s="63"/>
      <c r="E22" s="63"/>
      <c r="F22" s="63"/>
      <c r="G22" s="40"/>
      <c r="H22" s="40">
        <f t="shared" si="0"/>
        <v>738741.26</v>
      </c>
    </row>
    <row r="23" spans="1:8" ht="15" customHeight="1">
      <c r="A23" s="39" t="s">
        <v>24</v>
      </c>
      <c r="B23" s="63"/>
      <c r="C23" s="63"/>
      <c r="D23" s="63"/>
      <c r="E23" s="63"/>
      <c r="F23" s="63"/>
      <c r="G23" s="40"/>
      <c r="H23" s="40">
        <f t="shared" si="0"/>
        <v>0</v>
      </c>
    </row>
    <row r="24" spans="1:8" ht="15" customHeight="1">
      <c r="A24" s="39" t="s">
        <v>25</v>
      </c>
      <c r="B24" s="63"/>
      <c r="C24" s="63"/>
      <c r="D24" s="63"/>
      <c r="E24" s="63"/>
      <c r="F24" s="63"/>
      <c r="G24" s="40"/>
      <c r="H24" s="40">
        <f t="shared" si="0"/>
        <v>0</v>
      </c>
    </row>
    <row r="25" spans="1:8" ht="15" customHeight="1">
      <c r="A25" s="39" t="s">
        <v>26</v>
      </c>
      <c r="B25" s="63">
        <v>968152.89</v>
      </c>
      <c r="C25" s="63"/>
      <c r="D25" s="63"/>
      <c r="E25" s="63"/>
      <c r="F25" s="63"/>
      <c r="G25" s="40"/>
      <c r="H25" s="40">
        <f t="shared" si="0"/>
        <v>968152.89</v>
      </c>
    </row>
    <row r="26" spans="1:8" ht="15" customHeight="1">
      <c r="A26" s="39" t="s">
        <v>27</v>
      </c>
      <c r="B26" s="63"/>
      <c r="C26" s="63"/>
      <c r="D26" s="63"/>
      <c r="E26" s="63"/>
      <c r="F26" s="63"/>
      <c r="G26" s="40"/>
      <c r="H26" s="40">
        <f t="shared" si="0"/>
        <v>0</v>
      </c>
    </row>
    <row r="27" spans="1:8" ht="15" customHeight="1">
      <c r="A27" s="39" t="s">
        <v>28</v>
      </c>
      <c r="B27" s="63"/>
      <c r="C27" s="63"/>
      <c r="D27" s="63"/>
      <c r="E27" s="63"/>
      <c r="F27" s="63"/>
      <c r="G27" s="40"/>
      <c r="H27" s="40">
        <f t="shared" si="0"/>
        <v>0</v>
      </c>
    </row>
    <row r="28" spans="1:8" ht="15" customHeight="1">
      <c r="A28" s="39" t="s">
        <v>29</v>
      </c>
      <c r="B28" s="63">
        <v>85164.02</v>
      </c>
      <c r="C28" s="63"/>
      <c r="D28" s="63"/>
      <c r="E28" s="63"/>
      <c r="F28" s="63"/>
      <c r="G28" s="40"/>
      <c r="H28" s="40">
        <f t="shared" si="0"/>
        <v>85164.02</v>
      </c>
    </row>
    <row r="29" spans="1:8" ht="15" customHeight="1">
      <c r="A29" s="39" t="s">
        <v>30</v>
      </c>
      <c r="B29" s="63"/>
      <c r="C29" s="63"/>
      <c r="D29" s="63"/>
      <c r="E29" s="63"/>
      <c r="F29" s="63"/>
      <c r="G29" s="40"/>
      <c r="H29" s="40">
        <f t="shared" si="0"/>
        <v>0</v>
      </c>
    </row>
    <row r="30" spans="1:8" ht="15" customHeight="1">
      <c r="A30" s="39" t="s">
        <v>31</v>
      </c>
      <c r="B30" s="63">
        <v>189184.5</v>
      </c>
      <c r="C30" s="63"/>
      <c r="D30" s="63"/>
      <c r="E30" s="63"/>
      <c r="F30" s="63"/>
      <c r="G30" s="40"/>
      <c r="H30" s="40">
        <f t="shared" si="0"/>
        <v>189184.5</v>
      </c>
    </row>
    <row r="31" spans="1:8" ht="15" customHeight="1">
      <c r="A31" s="39" t="s">
        <v>32</v>
      </c>
      <c r="B31" s="63"/>
      <c r="C31" s="63"/>
      <c r="D31" s="63"/>
      <c r="E31" s="63"/>
      <c r="F31" s="63"/>
      <c r="G31" s="40"/>
      <c r="H31" s="40">
        <f t="shared" si="0"/>
        <v>0</v>
      </c>
    </row>
    <row r="32" spans="1:8" ht="15" customHeight="1">
      <c r="A32" s="39" t="s">
        <v>39</v>
      </c>
      <c r="B32" s="63">
        <f>1305863.39+18092.97+1374461+19536.85+8679.68+269274.12+348436.09</f>
        <v>3344344.1</v>
      </c>
      <c r="C32" s="63"/>
      <c r="D32" s="63"/>
      <c r="E32" s="63"/>
      <c r="F32" s="63"/>
      <c r="G32" s="40"/>
      <c r="H32" s="40">
        <f t="shared" si="0"/>
        <v>3344344.1</v>
      </c>
    </row>
    <row r="33" spans="1:8" ht="15" customHeight="1">
      <c r="A33" s="39" t="s">
        <v>34</v>
      </c>
      <c r="B33" s="63"/>
      <c r="C33" s="63"/>
      <c r="D33" s="63"/>
      <c r="E33" s="63">
        <v>70198.38</v>
      </c>
      <c r="F33" s="63"/>
      <c r="G33" s="40"/>
      <c r="H33" s="40">
        <f t="shared" si="0"/>
        <v>70198.38</v>
      </c>
    </row>
    <row r="34" spans="1:8" ht="15" customHeight="1">
      <c r="A34" s="39" t="s">
        <v>35</v>
      </c>
      <c r="B34" s="63"/>
      <c r="C34" s="63"/>
      <c r="D34" s="63"/>
      <c r="E34" s="63">
        <v>1425534.35</v>
      </c>
      <c r="F34" s="63"/>
      <c r="G34" s="40"/>
      <c r="H34" s="40">
        <f t="shared" si="0"/>
        <v>1425534.35</v>
      </c>
    </row>
    <row r="35" spans="1:8" ht="15" customHeight="1">
      <c r="A35" s="39" t="s">
        <v>36</v>
      </c>
      <c r="B35" s="63"/>
      <c r="C35" s="63"/>
      <c r="D35" s="63"/>
      <c r="E35" s="63">
        <v>619131.35</v>
      </c>
      <c r="F35" s="63"/>
      <c r="G35" s="40"/>
      <c r="H35" s="40">
        <f t="shared" si="0"/>
        <v>619131.35</v>
      </c>
    </row>
    <row r="36" spans="1:8" ht="15" customHeight="1">
      <c r="A36" s="39"/>
      <c r="B36" s="63"/>
      <c r="C36" s="63"/>
      <c r="D36" s="63"/>
      <c r="E36" s="63"/>
      <c r="F36" s="63"/>
      <c r="G36" s="40"/>
      <c r="H36" s="40">
        <f t="shared" si="0"/>
        <v>0</v>
      </c>
    </row>
    <row r="37" spans="1:8" ht="15" customHeight="1" thickBot="1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" customHeight="1" thickBot="1">
      <c r="A38" s="41" t="s">
        <v>9</v>
      </c>
      <c r="B38" s="41">
        <f>SUM(B11:B37)</f>
        <v>86885665.06</v>
      </c>
      <c r="C38" s="41">
        <f>SUM(C11:C37)</f>
        <v>1566013.03</v>
      </c>
      <c r="D38" s="41">
        <f>SUM(D11:D37)</f>
        <v>12500</v>
      </c>
      <c r="E38" s="41">
        <f>SUM(E11:E37)</f>
        <v>76461859.42999998</v>
      </c>
      <c r="F38" s="41">
        <f>SUM(F11:F37)</f>
        <v>0</v>
      </c>
      <c r="G38" s="41">
        <f>SUM(G11:G37)</f>
        <v>0</v>
      </c>
      <c r="H38" s="41">
        <f>SUM(H11:H37)</f>
        <v>164926037.51999998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66" t="s">
        <v>61</v>
      </c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A2:H2"/>
    <mergeCell ref="B4:C4"/>
    <mergeCell ref="B9:G9"/>
  </mergeCells>
  <printOptions horizontalCentered="1"/>
  <pageMargins left="0.7" right="0.7" top="0.75" bottom="0.75" header="0.3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2019-08-28T16:31:15Z</cp:lastPrinted>
  <dcterms:created xsi:type="dcterms:W3CDTF">2016-09-08T21:10:52Z</dcterms:created>
  <dcterms:modified xsi:type="dcterms:W3CDTF">2021-02-08T21:17:47Z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83600.0000000000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